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4.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5.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6.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7.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8.xml" ContentType="application/vnd.openxmlformats-officedocument.drawing+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drawings/drawing9.xml" ContentType="application/vnd.openxmlformats-officedocument.drawing+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10.xml" ContentType="application/vnd.openxmlformats-officedocument.drawing+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drawings/drawing11.xml" ContentType="application/vnd.openxmlformats-officedocument.drawing+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di\Desktop\Egyetem\Szakdolgozat\"/>
    </mc:Choice>
  </mc:AlternateContent>
  <bookViews>
    <workbookView xWindow="0" yWindow="0" windowWidth="23040" windowHeight="9192" activeTab="10"/>
  </bookViews>
  <sheets>
    <sheet name="Pápa" sheetId="1" r:id="rId1"/>
    <sheet name="Viziló" sheetId="2" r:id="rId2"/>
    <sheet name="Vegán" sheetId="3" r:id="rId3"/>
    <sheet name="Wonka" sheetId="4" r:id="rId4"/>
    <sheet name="Ovi" sheetId="5" r:id="rId5"/>
    <sheet name="Bodobács" sheetId="6" r:id="rId6"/>
    <sheet name="Pizza" sheetId="7" r:id="rId7"/>
    <sheet name="Fejeshima" sheetId="8" r:id="rId8"/>
    <sheet name="Távol" sheetId="9" r:id="rId9"/>
    <sheet name="Nagy összes" sheetId="10" r:id="rId10"/>
    <sheet name="Munka1" sheetId="11" r:id="rId1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06" i="10" l="1"/>
  <c r="H105" i="10"/>
  <c r="I47" i="11" l="1"/>
  <c r="H47" i="11"/>
  <c r="I45" i="11"/>
  <c r="H45" i="11"/>
  <c r="J9" i="11"/>
  <c r="K23" i="11"/>
  <c r="K24" i="11"/>
  <c r="K25" i="11"/>
  <c r="K26" i="11"/>
  <c r="K27" i="11"/>
  <c r="K28" i="11"/>
  <c r="K29" i="11"/>
  <c r="K30" i="11"/>
  <c r="K31" i="11"/>
  <c r="K22" i="11"/>
  <c r="J23" i="11"/>
  <c r="J24" i="11"/>
  <c r="J25" i="11"/>
  <c r="J26" i="11"/>
  <c r="J27" i="11"/>
  <c r="J28" i="11"/>
  <c r="J29" i="11"/>
  <c r="J30" i="11"/>
  <c r="J31" i="11"/>
  <c r="J22" i="11"/>
  <c r="K10" i="11"/>
  <c r="K11" i="11"/>
  <c r="K12" i="11"/>
  <c r="K13" i="11"/>
  <c r="K14" i="11"/>
  <c r="K15" i="11"/>
  <c r="K16" i="11"/>
  <c r="K17" i="11"/>
  <c r="K18" i="11"/>
  <c r="K9" i="11"/>
  <c r="J10" i="11"/>
  <c r="J11" i="11"/>
  <c r="J12" i="11"/>
  <c r="J13" i="11"/>
  <c r="J14" i="11"/>
  <c r="J15" i="11"/>
  <c r="J16" i="11"/>
  <c r="J17" i="11"/>
  <c r="J18" i="11"/>
  <c r="I3" i="11"/>
  <c r="I4" i="11"/>
  <c r="J3" i="11"/>
  <c r="J4" i="11"/>
  <c r="O4" i="11"/>
  <c r="N4" i="11"/>
  <c r="N3" i="11"/>
  <c r="O3" i="11"/>
  <c r="P5" i="1"/>
  <c r="O5" i="1"/>
  <c r="P4" i="1"/>
  <c r="O4" i="1"/>
  <c r="D15" i="1"/>
  <c r="C15" i="1"/>
  <c r="O5" i="2"/>
  <c r="N5" i="2"/>
  <c r="O5" i="5"/>
  <c r="N5" i="5"/>
  <c r="O5" i="6"/>
  <c r="O4" i="6"/>
  <c r="N5" i="6"/>
  <c r="N4" i="6"/>
  <c r="O5" i="7"/>
  <c r="N5" i="7"/>
  <c r="O4" i="7"/>
  <c r="N4" i="7"/>
  <c r="O5" i="8"/>
  <c r="N5" i="8"/>
  <c r="O4" i="9"/>
  <c r="C16" i="9"/>
  <c r="N4" i="9"/>
  <c r="N5" i="9"/>
  <c r="O5" i="9"/>
  <c r="N4" i="5" l="1"/>
  <c r="O4" i="5"/>
  <c r="O5" i="4"/>
  <c r="N5" i="4"/>
  <c r="O4" i="4"/>
  <c r="N4" i="4"/>
  <c r="O5" i="3"/>
  <c r="N5" i="3"/>
  <c r="O4" i="3"/>
  <c r="N4" i="3"/>
  <c r="N4" i="2"/>
  <c r="O4" i="2"/>
  <c r="M5" i="9" l="1"/>
  <c r="L5" i="9"/>
  <c r="L4" i="9"/>
  <c r="K5" i="9"/>
  <c r="J5" i="9"/>
  <c r="M4" i="9"/>
  <c r="K4" i="9"/>
  <c r="J4" i="9"/>
  <c r="I4" i="9"/>
  <c r="I5" i="9"/>
  <c r="M5" i="8"/>
  <c r="L5" i="8"/>
  <c r="K5" i="8"/>
  <c r="J5" i="8"/>
  <c r="I5" i="8"/>
  <c r="I4" i="8"/>
  <c r="M5" i="7"/>
  <c r="L5" i="7"/>
  <c r="K5" i="7"/>
  <c r="J5" i="7"/>
  <c r="M4" i="7"/>
  <c r="L4" i="7"/>
  <c r="K4" i="7"/>
  <c r="J4" i="7"/>
  <c r="I5" i="7"/>
  <c r="I4" i="7"/>
  <c r="M5" i="6"/>
  <c r="L5" i="6"/>
  <c r="M4" i="6"/>
  <c r="L4" i="6"/>
  <c r="K5" i="6"/>
  <c r="J5" i="6"/>
  <c r="K4" i="6"/>
  <c r="J4" i="6"/>
  <c r="I5" i="6"/>
  <c r="I4" i="6"/>
  <c r="M5" i="5"/>
  <c r="M4" i="5"/>
  <c r="L5" i="5"/>
  <c r="L4" i="5"/>
  <c r="J4" i="5"/>
  <c r="K4" i="5"/>
  <c r="K5" i="5"/>
  <c r="J5" i="5"/>
  <c r="I5" i="5"/>
  <c r="I4" i="5"/>
  <c r="L5" i="4"/>
  <c r="M5" i="4"/>
  <c r="M4" i="4"/>
  <c r="L4" i="4"/>
  <c r="J5" i="4"/>
  <c r="J4" i="4"/>
  <c r="K5" i="4"/>
  <c r="I5" i="4"/>
  <c r="K4" i="4"/>
  <c r="I4" i="4"/>
  <c r="L5" i="3"/>
  <c r="L4" i="3"/>
  <c r="K5" i="3"/>
  <c r="J5" i="3"/>
  <c r="K4" i="3"/>
  <c r="J4" i="3"/>
  <c r="I5" i="3"/>
  <c r="I4" i="3"/>
  <c r="L5" i="2"/>
  <c r="L4" i="2"/>
  <c r="K4" i="2"/>
  <c r="K5" i="2"/>
  <c r="J5" i="2"/>
  <c r="J4" i="2"/>
  <c r="I5" i="2"/>
  <c r="I4" i="2"/>
  <c r="M5" i="1"/>
  <c r="N5" i="1"/>
  <c r="L5" i="1"/>
  <c r="K5" i="1"/>
</calcChain>
</file>

<file path=xl/sharedStrings.xml><?xml version="1.0" encoding="utf-8"?>
<sst xmlns="http://schemas.openxmlformats.org/spreadsheetml/2006/main" count="1689" uniqueCount="287">
  <si>
    <t>téma</t>
  </si>
  <si>
    <t>szerző</t>
  </si>
  <si>
    <t>infót</t>
  </si>
  <si>
    <t>nyelvezet</t>
  </si>
  <si>
    <t>tipp2</t>
  </si>
  <si>
    <t>tipp1</t>
  </si>
  <si>
    <t>pápa</t>
  </si>
  <si>
    <t>ai</t>
  </si>
  <si>
    <t>emberi</t>
  </si>
  <si>
    <t>rossz</t>
  </si>
  <si>
    <t>jó</t>
  </si>
  <si>
    <t>viziló</t>
  </si>
  <si>
    <t>vegán</t>
  </si>
  <si>
    <t>Wonka</t>
  </si>
  <si>
    <t>Ovi</t>
  </si>
  <si>
    <t>kép</t>
  </si>
  <si>
    <t>írás</t>
  </si>
  <si>
    <t>helytelen</t>
  </si>
  <si>
    <t>helyes</t>
  </si>
  <si>
    <t>szöveg</t>
  </si>
  <si>
    <t>bodobács</t>
  </si>
  <si>
    <t>pizza</t>
  </si>
  <si>
    <t>Pizza</t>
  </si>
  <si>
    <t>Fejeshima</t>
  </si>
  <si>
    <t>távol</t>
  </si>
  <si>
    <t>Időbélyeg</t>
  </si>
  <si>
    <t>A kiválasztott cikk témája</t>
  </si>
  <si>
    <t>Miért ezt a cikket választottad?</t>
  </si>
  <si>
    <t>Értékeld a szöveg címét</t>
  </si>
  <si>
    <t>Értékeld a rövidhír információ tartalmát</t>
  </si>
  <si>
    <t>Értékeld a nyelvezetet</t>
  </si>
  <si>
    <t>A választott szöveget</t>
  </si>
  <si>
    <t>A választott anyaghoz tartozó képet</t>
  </si>
  <si>
    <t>Látogatnál-e rendszeresen olyan hírportált, ahol mesterséges intelligencia írja a cikkeket?</t>
  </si>
  <si>
    <t>Kérlek indokold meg, hogy miért igen/nem.</t>
  </si>
  <si>
    <t>2022.11.27. 22:13:28</t>
  </si>
  <si>
    <t>Távolbanézés</t>
  </si>
  <si>
    <t>elsősorban a cím miatt</t>
  </si>
  <si>
    <t>érdekes, de nem informatív</t>
  </si>
  <si>
    <t>újságíró írta</t>
  </si>
  <si>
    <t>a mesterséges intelligencia generálta</t>
  </si>
  <si>
    <t>Nem</t>
  </si>
  <si>
    <t>Szerintem nem képes olyan szófordulatokra, illetve túlságosan magyarázós a szöveg.</t>
  </si>
  <si>
    <t>2022.11.27. 22:36:44</t>
  </si>
  <si>
    <t>David Attenborough új bodobácsa</t>
  </si>
  <si>
    <t>Mert ez volt az első</t>
  </si>
  <si>
    <t>érdekes és informatív</t>
  </si>
  <si>
    <t>a mesterséges intelligencia írta</t>
  </si>
  <si>
    <t>Idegenkedem tőle</t>
  </si>
  <si>
    <t>2022.11.27. 23:47:09</t>
  </si>
  <si>
    <t>Igen</t>
  </si>
  <si>
    <t>Mert kíváncsi lennék mire képes az AI.</t>
  </si>
  <si>
    <t>2022.11.28. 1:00:44</t>
  </si>
  <si>
    <t>fotós készítette</t>
  </si>
  <si>
    <t>Alapból sem látogatok hírportálokat.</t>
  </si>
  <si>
    <t>2022.11.28. 1:09:01</t>
  </si>
  <si>
    <t>Ovisok a délutáni alvás ellen</t>
  </si>
  <si>
    <t>elsősorban a rövidhír szövege miatt</t>
  </si>
  <si>
    <t>Nem tudom, miért, csak egyszerűen nagyon természetellenesnek tűnik ez a lehetőség.</t>
  </si>
  <si>
    <t>2022.11.28. 1:46:25</t>
  </si>
  <si>
    <t>Általában sorban olvasom végig a cikkeket és ez volt az első</t>
  </si>
  <si>
    <t>Úgy érzem az újságírás célja több, mint pusztán információ közlés</t>
  </si>
  <si>
    <t>2022.11.28. 6:55:37</t>
  </si>
  <si>
    <t>Mert jobban èrdekel egy màsik ember ìràsa, hogy Ő hogyan làtja a világot, mièrt tartja fontosnak amiről ìr, mi a vèlemènye az adott tèmàban, mert ezt akarva-akaratlanul is belecsempészi az adott cikk ìrója.</t>
  </si>
  <si>
    <t>2022.11.28. 10:05:23</t>
  </si>
  <si>
    <t>Mert ezt dobta fel először az oldal.</t>
  </si>
  <si>
    <t>Nem bízok a rendszerben.</t>
  </si>
  <si>
    <t>2022.11.28. 10:37:15</t>
  </si>
  <si>
    <t>Nem szeretem a mesterséges dolgokat semmilyen formában.</t>
  </si>
  <si>
    <t>2022.11.28. 11:16:06</t>
  </si>
  <si>
    <t>Ferenc pápa</t>
  </si>
  <si>
    <t>Véletlenül kattintottam a tovább gombra, nem tudtam hogy nem így nem olvashatom el a többit</t>
  </si>
  <si>
    <t>Jobban szeretem az emberi alkotásokat.</t>
  </si>
  <si>
    <t>2022.11.28. 12:31:22</t>
  </si>
  <si>
    <t>Mert nem igazi</t>
  </si>
  <si>
    <t>2022.11.28. 14:10:43</t>
  </si>
  <si>
    <t>Viziló</t>
  </si>
  <si>
    <t>elsősorban a kép miatt</t>
  </si>
  <si>
    <t>Attól függ, mennyire fejlett a mesterséges intelligencia, és mi a cikk témája, de egyelőre inkább nem. Ha valamit magyarázni kell, egy újságíróban jobban bízom, hogy ismeri a közönsége tájékozottságát, és ehhez mérten fejti ki a kontextust is. Ha kulturális témájú cikk, akkor annak szerves része a szerző véleménye, amit az MI nem tud kialakítani magának; ha "kis színes", mint ez a vízilovas, akkor pedig el kell találni, mennyi legyen benne a humor/fun fact/stb. (nem lehetetlen, csak fejlett szövegalkotói készség kell hozzá).</t>
  </si>
  <si>
    <t>2022.11.28. 14:30:26</t>
  </si>
  <si>
    <t>Ez volt az első.</t>
  </si>
  <si>
    <t>Mivel a 21. században élünk, egyre inkább megyünk ezen irányba, illetve érdekes lenne valószínűleg.</t>
  </si>
  <si>
    <t>2022.11.28. 17:17:38</t>
  </si>
  <si>
    <t>.</t>
  </si>
  <si>
    <t>2022.11.28. 20:31:59</t>
  </si>
  <si>
    <t>elsősorban a cím miatt, elsősorban a rövidhír szövege miatt</t>
  </si>
  <si>
    <t>Valószínűleg érdekelne hogy mikre képes a mesterséges intelligencia.</t>
  </si>
  <si>
    <t>2022.11.29. 9:46:54</t>
  </si>
  <si>
    <t>A hírportál tematikájától függ, de úgy gobdolom, bizonyos adatokat képes lesz a MI jól feldolgozni és fogyaszthatóvá tenni. (pl. gazdaság, időjárás, ternészeti jelenségek, de akár még az ezoterikus cikkeket is rábízhatnánk) Más témákban azonban továbbra is az emberi narratívát tartanám meg, különösen, ha az adott ügyben fontos az egyéni döntéshozatal mind újságírói, mind olvasói szinten.</t>
  </si>
  <si>
    <t>2022.11.29. 10:09:58</t>
  </si>
  <si>
    <t>Érdekes lenne megfigyelni, miképp tanul az AI, és miképp válik egyre jobb/rosszabb újságíróvá.</t>
  </si>
  <si>
    <t>2022.11.29. 10:55:19</t>
  </si>
  <si>
    <t>Vegán bőr</t>
  </si>
  <si>
    <t>Nem túl kellemes olvasni a magyar szövegét, kicsit töredezetnek érződik.</t>
  </si>
  <si>
    <t>2022.11.29. 11:24:13</t>
  </si>
  <si>
    <t>elsősorban a kép miatt, elsősorban a rövidhír szövege miatt</t>
  </si>
  <si>
    <t>Újságírói bajtársiasság miatt inkább csak ember által írt szöveget olvasnék.</t>
  </si>
  <si>
    <t>2022.11.29. 14:16:21</t>
  </si>
  <si>
    <t>Ez volt legelől</t>
  </si>
  <si>
    <t>Nem látogatok hírportálokat</t>
  </si>
  <si>
    <t>2022.11.29. 22:25:23</t>
  </si>
  <si>
    <t>Nem vagyok vele tisztába, hogy az írja e vagy sem, így sajnos nem tudok nyilatkozni.</t>
  </si>
  <si>
    <t>2022.11.29. 22:42:48</t>
  </si>
  <si>
    <t>Pizza Nizza</t>
  </si>
  <si>
    <t>Szeretném olvasni a megdöbbentő hasonlóságokat az emberi újságíró és a mesterséges intelligencia gondolatai között</t>
  </si>
  <si>
    <t>2022.11.30. 0:54:48</t>
  </si>
  <si>
    <t>Nem hiszek ennek a hitelességében. Legfeljebb kiegészítő munkaként tud a technológia hozzárárulni a híralkotáshoz, annak marketingjéhez.</t>
  </si>
  <si>
    <t>2022.11.30. 11:20:58</t>
  </si>
  <si>
    <t>elsősorban a cím miatt, elsősorban a kép miatt</t>
  </si>
  <si>
    <t>Tisztában vagyok a MI képességeivel és nem tartom alkalmasnak (még) a hírolvasási igényeim kielégítésére.</t>
  </si>
  <si>
    <t>2022.11.30. 20:17:34</t>
  </si>
  <si>
    <t>A hírek közül első volt</t>
  </si>
  <si>
    <t>Nincs realitása</t>
  </si>
  <si>
    <t>2022.12.02. 12:05:39</t>
  </si>
  <si>
    <t>Azért nem mert, nem tudom hogy mennyire lenne releváns az a hír amit a mesterséges intelligencia ír.</t>
  </si>
  <si>
    <t>2022.12.02. 12:11:44</t>
  </si>
  <si>
    <t>Valószínüleg gyakrabban lennének cikkek</t>
  </si>
  <si>
    <t>2022.12.02. 12:49:46</t>
  </si>
  <si>
    <t>nem érdekes, de informatív</t>
  </si>
  <si>
    <t>Ha ugyanaz az igazságtartalma nem számít hogy ki írta</t>
  </si>
  <si>
    <t>2022.12.02. 13:00:16</t>
  </si>
  <si>
    <t>Kíváncsi lennék rá, de nem biztos, hogy mindent elhinnék</t>
  </si>
  <si>
    <t>2022.12.02. 13:08:13</t>
  </si>
  <si>
    <t>Még kevésbé lehet valós a hír értéke</t>
  </si>
  <si>
    <t>2022.12.02. 15:44:38</t>
  </si>
  <si>
    <t>Kiváncsi vagyok.</t>
  </si>
  <si>
    <t>2022.12.03. 21:09:49</t>
  </si>
  <si>
    <t>elsősorban a cím miatt, Vicces, hogy ilyenről cikk készül</t>
  </si>
  <si>
    <t>Úgy gondolom, hogy a mai világban nagyon sok mindent gépesítenek, és egy ponton ez már túlzás. Elveszne szerintem az újságírók egyedi kifejezésmódja, legkifejezőbb szavak használata, a tényleges emberi gondolatok, ha ezt egy mesterséges intelligencia váltaná fel...Emelett bármikor bármi baj történik a rendszerrel az emberek nem tudnának cikkeket olvasni, nem jutnának információhoz.</t>
  </si>
  <si>
    <t>2022.12.04. 10:54:08</t>
  </si>
  <si>
    <t>Mert nem</t>
  </si>
  <si>
    <t>2022.12.04. 10:55:20</t>
  </si>
  <si>
    <t>Ha a hír valid információkkal rendelkezik, nyelvileg értelmesen szerkesztett, a portál pedig felhívja a mesterséges intelligencia létére az olvasókat, akkor szerintem semmi akadálya.</t>
  </si>
  <si>
    <t>2022.12.04. 11:09:02</t>
  </si>
  <si>
    <t>Mert sporthír</t>
  </si>
  <si>
    <t>Talán el lehetne kerülni az emberi elfogultságot a cikk írása közben</t>
  </si>
  <si>
    <t>2022.12.04. 11:12:22</t>
  </si>
  <si>
    <t>Mert azok előbb utóbb túl "sterilek" lennének.</t>
  </si>
  <si>
    <t>2022.12.04. 11:15:06</t>
  </si>
  <si>
    <t>nem, mert hiányolnám az egyéni stílust a cikkekből</t>
  </si>
  <si>
    <t>2022.12.04. 11:33:59</t>
  </si>
  <si>
    <t>Mert szerintem az újságírás egyik legfontosabb eleme a stílus, persze ez magában rejti azt a veszélyt is, hogy emiatt lesz pocsék egy cikk, viszont ha jó, akkor ezért kifejezetten jó olvasni.</t>
  </si>
  <si>
    <t>2022.12.04. 12:45:24</t>
  </si>
  <si>
    <t>nem érdekes és nem informatív</t>
  </si>
  <si>
    <t>Esetben a legnagyobb pártatlanságot egy MI lenne képes biztosítani. Puszta tények és információk.</t>
  </si>
  <si>
    <t>2022.12.04. 13:18:02</t>
  </si>
  <si>
    <t>Számos hírportál nem igazán mondható megbízhatónak, obijektívnek. Szerintem a mesterséges intelligencia által generált pláne nem lesz annak mondható. Gondoljunk csak bele abba, hogy már a hirdetésekkel és a facebook/instagram hírfolyamunkon megjelenő dolgokkal is egy rólunk beállított képet akarnak továbbalakítani vagy épp befolyásolni, felesleges dolgok megvásárlása rábírni. Erre a célra lennének felhasználhatóak az így generált hírek is, mivel így nem csak a hirdetések, illetve, hogy mi az ami szembejön veled az online világban, hanem a maguk a tartalmak is méginkább a marketing és a befolyásolás céljait szolgálhatnák. Semmiképp nem olvasnék olyan híroldalt, ami mesterséges intelligencia által generált, maximum 1-2- szer a vicc kedvéért.
Sokszor olvasok a gondolkodásmódommal nem egyező szemszögben írodott cikkeket, csupán azért, hogy jobban megértsem a világot, kíváncsi vagyok mások gondolkodásmódjára. Mesterséges intelligenciával ez se igazán lenne lehetséges.</t>
  </si>
  <si>
    <t>2022.12.04. 16:50:16</t>
  </si>
  <si>
    <t>Willy Wonka</t>
  </si>
  <si>
    <t>Mert gyakran nem csak a száraz tényekre vagyok kíváncsi, hanem a cikk írójának véleményére is. Többnyire film/sorozatkritikákat, politkai értekezéseket olvasok, a szubjektum ezeknél elég fontos.</t>
  </si>
  <si>
    <t>2022.12.04. 23:41:47</t>
  </si>
  <si>
    <t>A GPT-3 közel emberi szintű nyelvezettel és információtartalommal képes rövid szövegeket létrehozni. Ez az automatizáció fellendülését és több hasznos munkát eredményez az emberi újságírók körében.</t>
  </si>
  <si>
    <t>2022.12.05. 8:07:05</t>
  </si>
  <si>
    <t>Nem olvasok nagyon hírportálokat</t>
  </si>
  <si>
    <t>2022.12.05. 13:58:39</t>
  </si>
  <si>
    <t>Mert ember vagyok és emerekkel szeretek komunikálni</t>
  </si>
  <si>
    <t>2022.12.06. 16:35:57</t>
  </si>
  <si>
    <t>Mert erdekes</t>
  </si>
  <si>
    <t>2022.12.06. 16:46:51</t>
  </si>
  <si>
    <t>A lényeg,az információ közvetítése.</t>
  </si>
  <si>
    <t>2022.12.06. 17:13:42</t>
  </si>
  <si>
    <t>Ezt tűnt hitelesnek</t>
  </si>
  <si>
    <t>Egyre több a "mű dolog"!</t>
  </si>
  <si>
    <t>2022.12.06. 23:09:40</t>
  </si>
  <si>
    <t>Nem bíznék a hitelességében.</t>
  </si>
  <si>
    <t>2022.12.07. 17:11:18</t>
  </si>
  <si>
    <t>Megijeszt, hogy az infókat nem ember, hanem egy MI gyűjti és rakja össze.</t>
  </si>
  <si>
    <t>2022.12.07. 22:24:16</t>
  </si>
  <si>
    <t>Osszeszedett.</t>
  </si>
  <si>
    <t>2022.12.10. 19:35:37</t>
  </si>
  <si>
    <t>Nem hiszem hogy az újságírást át lehetne engedni gépeknek. Lehet hogy szövegen keresztül könnyű utánozni az emberi lélek és lelkesedés jelenlétét, de ha tudom hogy ez nem egy valós embertől származik, az elrontja az élményem. Illetve ezzel egyre jobban belecsúszunk a művészetek elveszítésébe is, hiszen miért alkossak bármit is ha egyszer egy gép majd mindent megalkot helyettem. Nekem ez nem tetszik.</t>
  </si>
  <si>
    <t>2022.12.10. 19:38:19</t>
  </si>
  <si>
    <t>Egyszerűen nem hiszem hogy a sajtóntermékek egy jó nagy részét pl tudósítás lehetne mesterséges intelligenciával írni</t>
  </si>
  <si>
    <t>2022.12.10. 19:39:42</t>
  </si>
  <si>
    <t>Idegen</t>
  </si>
  <si>
    <t>2022.12.10. 20:03:52</t>
  </si>
  <si>
    <t>személytelen, nem feltétlen izgalmas</t>
  </si>
  <si>
    <t>2022.12.10. 20:09:51</t>
  </si>
  <si>
    <t>Kissé vacilláltam a két opció között, de végülis azért inkább igen a válaszom, mert talán megbízhatóbb lehet egy olyan hírforrás, ami nem képes elfogult lenni, abszolút objektíven írja le a történteket.</t>
  </si>
  <si>
    <t>2022.11.27. 23:16:26</t>
  </si>
  <si>
    <t>Nem túl bizalomgerjesztő a tudat, hogy egy gép, egy algoritmus generálja a szöveget tényleges emberi tapasztalat nélkül.</t>
  </si>
  <si>
    <t>2022.11.27. 23:37:37</t>
  </si>
  <si>
    <t>Fejeshima sampon</t>
  </si>
  <si>
    <t>az oldalon való elhelyezkedése miatt - bal felső sarokban volt a hír, igazából el se olvastam figyelmesen, csak az elejét</t>
  </si>
  <si>
    <t>Kiábrándító lenne, ha érezném, hogy a cikkek nyelvisége ingadozó - azt feltételezem, hogy a mesterséges intelligencia nem tudna mindig kifogástalan cikkeket produkálni. Az újságírásban, azt gondolom, fontos még a hírek esetében is az, hogy hogyan fogalmazza meg a szerző a szöveget, ami átadja az információt - a szóhasználat, a szöveg szerkezete, a szöveg stilisztikai jegyei meghatározzák azt, hogy az adott tényről hogy vélekedik majd az olvasó.</t>
  </si>
  <si>
    <t>2022.11.27. 23:55:26</t>
  </si>
  <si>
    <t>Munkalehetőség, még nem makulátlan az MI újságírás, tartok attól, hogy kissebb az igazságtartalma (nem az esetleges politikai vonzata miatt)</t>
  </si>
  <si>
    <t>2022.11.28. 0:18:49</t>
  </si>
  <si>
    <t xml:space="preserve">Ha az érdekel, mit tud az AI, akkor azt nézem meg. Ha híreket akarok olvasni, miért mennék egy lila ködbe? ... amúgy ez egy álom az álomban? :D :D
</t>
  </si>
  <si>
    <t>2022.11.28. 8:09:05</t>
  </si>
  <si>
    <t>Talán kevésbé hazudik az AI</t>
  </si>
  <si>
    <t>2022.11.28. 8:35:50</t>
  </si>
  <si>
    <t>2022.11.28. 10:14:58</t>
  </si>
  <si>
    <t>Nem éreznem, hogy a cikket nekem szánták. Tudatában lennék hogy nem egy hozzam hasonlo ember véleményét/kutatott információt olvasom. Gépiesnek, egyszerűnek találom, elveszik az újságírás eszmei, művészi értéke. Ez egy olyan hivatás amelyhez nem elég csak az ismereteket bemutatása, hiszen kell hozza egy saját stilus, amely szerintem a mesterséges intelligenciának csak kódolt módon lehet. Nem eredendő tehetség.</t>
  </si>
  <si>
    <t>2022.11.28. 12:26:11</t>
  </si>
  <si>
    <t>Velenyem szerint nem megbízható információt tartalmaz.</t>
  </si>
  <si>
    <t>2022.11.28. 14:17:35</t>
  </si>
  <si>
    <t>Nem lenne munkája a tesómnak.</t>
  </si>
  <si>
    <t>2022.11.28. 15:56:45</t>
  </si>
  <si>
    <t>Valószínűleg már látogatok is, hisz az időjárásbéli cikkeket sok helyen M.I. írja. Ilyesfajta témákban egyáltalán nem zavar. Véleménycikkeket és tudósításokat, interjúkat és riportokat azért még inkább hús-vér újságíróktól szeretnék olvasni.</t>
  </si>
  <si>
    <t>2022.11.28. 20:57:35</t>
  </si>
  <si>
    <t>Ez volt az első hír</t>
  </si>
  <si>
    <t>Valós hírek foglalkoztatnak</t>
  </si>
  <si>
    <t>2022.11.29. 9:40:39</t>
  </si>
  <si>
    <t>Mert úgy gondolom, hogy megkönnyíti pár ember dolgát, és azért ellenőrzés alá kerülne, mielőtt kikerül.</t>
  </si>
  <si>
    <t>2022.11.29. 16:43:05</t>
  </si>
  <si>
    <t>Most még újszerűnek hangzik</t>
  </si>
  <si>
    <t>2022.11.29. 23:26:26</t>
  </si>
  <si>
    <t>Számomra az írás lényeges eleme az hogy ki a cikk írója</t>
  </si>
  <si>
    <t>2022.11.30. 12:39:53</t>
  </si>
  <si>
    <t>Mert nem tökéletes a technológia, nem bíznék azokban a hírekben. Emellett nehezebb felelőst találni a cikk tartalmáért.</t>
  </si>
  <si>
    <t>2022.11.30. 20:23:29</t>
  </si>
  <si>
    <t>Nem bízom a mesterséges intelligenciában</t>
  </si>
  <si>
    <t>2022.11.30. 21:19:13</t>
  </si>
  <si>
    <t>Mert nem szeretném ha lelketlen mesterséges intelligencia írná a cikkeket.</t>
  </si>
  <si>
    <t>2022.12.02. 8:55:17</t>
  </si>
  <si>
    <t>Mert ez volt a legelső xd</t>
  </si>
  <si>
    <t>Mert nem akarnék olyan újságot olvasni, amit nem ember írt</t>
  </si>
  <si>
    <t>2022.12.02. 11:58:47</t>
  </si>
  <si>
    <t>Kíváncsiságból szeretném összevetni más cikkekkel.</t>
  </si>
  <si>
    <t>2022.12.02. 13:09:18</t>
  </si>
  <si>
    <t>Nem bíznék meg benne maximálisan</t>
  </si>
  <si>
    <t>2022.12.02. 15:31:14</t>
  </si>
  <si>
    <t>Adott esetben objektívabb tud maradni, mely feladat az egyik legnehezebb az újságírók számára. Mivel az AI-nak nincsenek érzelmei, érzései és véleménye, nem is tudja azzal az olvasót befolyásolni, hacsak nem erre programozták.</t>
  </si>
  <si>
    <t>2022.12.03. 0:31:22</t>
  </si>
  <si>
    <t>Számomra az írás egy végtelen személyes tevékenység, fontosnak tartom, hogy egy ember, valós személyiség álljon mögötte.</t>
  </si>
  <si>
    <t>2022.12.03. 21:37:27</t>
  </si>
  <si>
    <t>Alapvetően nagyon sok emberi erényt és képességet vesznek át a gépek ami egy pontig nagyon hasznos, de ezt a pontot szerintem már kezdjük tullépni, és nem feltétlen szép látni egy elkényelmesedett társadalmat</t>
  </si>
  <si>
    <t>2022.12.04. 11:10:47</t>
  </si>
  <si>
    <t>nehezebb lehet megítélni a valóságtartalmat</t>
  </si>
  <si>
    <t>2022.12.04. 11:15:15</t>
  </si>
  <si>
    <t>Mert a valósságát annyira se lehetne megállapítani mint jelen világunkban.
Szörnyű ötlet</t>
  </si>
  <si>
    <t>2022.12.04. 11:37:57</t>
  </si>
  <si>
    <t>Nem bízom a mesterséges intelligenciában. Az biztos hogy hiba nélküli szöveget írna, számomra személytelen lenne.</t>
  </si>
  <si>
    <t>2022.12.04. 11:50:12</t>
  </si>
  <si>
    <t>A szöveg valamiért furcsán volt megfogalmazva nekem.</t>
  </si>
  <si>
    <t>2022.12.04. 11:54:39</t>
  </si>
  <si>
    <t>Mert nem érdekelnek az algoritmusok</t>
  </si>
  <si>
    <t>2022.12.04. 13:48:53</t>
  </si>
  <si>
    <t>Ez egy valóban fontos probléma tudhatna lenni a hozzám hasonló éhenkórászok körében.</t>
  </si>
  <si>
    <t>Ember vagyok, örülnék annak, ha velem emberek kommunikálnának.</t>
  </si>
  <si>
    <t>2022.12.04. 23:29:21</t>
  </si>
  <si>
    <t>Nem. Számomra egy emberi személy által írt szöveg bizalomgerjesztőbb.</t>
  </si>
  <si>
    <t>2022.12.05. 0:02:32</t>
  </si>
  <si>
    <t>Számomra fontos, hogy az újságcikkekben az újságíró oldaláról minimális szubjektivitás megjelenjen, és nem tudom, hogy a mesterséges intelligencia képes-e erre (egyelőre/jelenleg)</t>
  </si>
  <si>
    <t>2022.12.05. 11:52:52</t>
  </si>
  <si>
    <t>Manipulatív,nem szeméjes</t>
  </si>
  <si>
    <t>2022.12.05. 16:48:50</t>
  </si>
  <si>
    <t>Az MI (legalábbis egyelőre) nem képes aprólékos részleteket helyesen megkülönböztetni, ami pedig hírek (különösen rövidhírek) esetében kiemelkedően fontos.</t>
  </si>
  <si>
    <t>2022.12.05. 17:43:30</t>
  </si>
  <si>
    <t>Nem gondolom, hogy lehet olyan, mint egy újságíró által írt szöveg.</t>
  </si>
  <si>
    <t>2022.12.06. 12:01:17</t>
  </si>
  <si>
    <t>Nekem nagyon nehéz felkelteni az érdeklődésem, és bár próbálok nyitni új dolgok felé, a vallástól, kozmetikumoktól, gasztro-tól messze állok. Ellenben az állat és növényvilág érdekel :) David Attenborough? Vízilóval együtt nyitottam meg őt is :) Elsőre egyébként kép alapján választottam, és ami érdekesnek tűnt (a viziló és D.A.), annak a szövegét is elolvastam, és megnyitottam (új lapra) mindkettőt. Ezt a kérdőívet azonban csak a vizilóról írom meg, mert az volt az első megnyitott cikk. Egyébként mindkettőt elolvastam volna :) A szöveg nagyon jó: minden mondatban releváns és új információt tartalmaz.</t>
  </si>
  <si>
    <t>Számomra a cikkben az igazságtartalom és a pártatlanság nagyon fontos. Sokszor találkozom olyan cikkekkel (khmm index khmm), aminek a forrása teljesen máshogy fogalmaz, és a "be lehet tiltva" helyén az eredeti cikkben a "ha ez meg az bekövetkezik, akkor korlátozásokra lehet számítani" van. A kettő között óriási különbség van. (Persze lehet, hogy csak én látom így, de ki tudja? Bármi lehetséges...)
Szóval úgy gondolom, hogy egy MI alapú cikkíró programot sokkal könnyebb pártatlanul tartani, mint egy emberi írót pártatlanságra sarkallni.
Sajnos semmi nem ilyen fekete-fehér: Az újságírás ugyanis képes befolyásolni az emberek véleményét, így néha előnyös lehet, ha párolunk valamit. Álhírből is lehet cikket írni, és az MI ugyanolyan jó cikket fog írni álhírből is, mint igazságból. Ilyenkor nagyszerű az emberi újságírás, mert a cikk publikálása előtt meg tudnak győződni a forrás hitelességéről. Egy MI nem fogja kiszúrni az álhírben, hogy jobbkormányos az új Franciaországban belterületre fejlesztett és gyártott Renault.
Ahol viszont jó lehet az MI, az a következő példa (ami alapján szinte biztosan megmondod, hogy ki vagyok, ennyit a névtelenségről :D ).
Eredeti információ: "Megemelték a villanyáram árát, drágább az elektromos autó töltése."
Félinformációt közlő cikk: "Vége a villanyautózásnak, drága az áram!"
Valódi információt és kontextust közlő cikk: "Drágább a villanyáram, átszámolva 1L/100km helyett mostmár 2L/100km fogyasztást fizetnek a villanyautósok."
Emberek is írhatnak pártatlan cikket, efelől nincs kétség! Az MI abban lehet jó, hogy konzisztensen írjon cikkeket pártatlanul, vagy konzisztensen írjon részrehajlóan.
Jó munkát a szakdolgozathoz, és gratulálok! :)</t>
  </si>
  <si>
    <t>2022.12.06. 17:42:01</t>
  </si>
  <si>
    <t>Kiveszne az emberi tényező, nincs gondolat mögötte, így valódi érv sem, ha szükséges - tehát nem lesz hírértéke, csak információ/adat.</t>
  </si>
  <si>
    <t>2022.12.06. 17:57:17</t>
  </si>
  <si>
    <t>Nem lenne érdekes.</t>
  </si>
  <si>
    <t>2022.12.06. 18:21:33</t>
  </si>
  <si>
    <t>A mesterséges intelligencia által írt cikkek (egy távoli jövőben) eljuthatnak egy teljesen objektív szintre amit egy újságíró sose lesz képes teljes mértékben elérni.</t>
  </si>
  <si>
    <t>2022.12.06. 19:39:34</t>
  </si>
  <si>
    <t>Mert èrdelesnek tartom a felfedezést</t>
  </si>
  <si>
    <t>Mert èrdekel a mestersèges intelligencia szövegszerkesztèse.</t>
  </si>
  <si>
    <t>2022.12.06. 22:03:11</t>
  </si>
  <si>
    <t>A mesterséges intelligencia sokszor nyelvtanilag helyesebben ír, mint az emberek, nem csinálna click bait cikkeket, nem uszítana</t>
  </si>
  <si>
    <t>2022.12.07. 11:05:37</t>
  </si>
  <si>
    <t>Ha tudnék róla, valószínűleg idegennek érezném és nem bíznék benne teljes mértékben. Amennyiben nem tudnék róla, nagy eséllyel fel sem tűnne.</t>
  </si>
  <si>
    <t>2022.12.07. 14:53:25</t>
  </si>
  <si>
    <t>Nem szoktam ilyesmiket olvasni, csak akkor nyitok meg egy cikkét, ha érdekel a tartalma függetlenül attól ki -mi irta azt.</t>
  </si>
  <si>
    <t>2022.12.07. 16:55:48</t>
  </si>
  <si>
    <t>Jobb emberektől olvasni, elidegenednék ha AI írná a cikkeket</t>
  </si>
  <si>
    <t>2022.12.09. 0:41:33</t>
  </si>
  <si>
    <t>Könnyű téma</t>
  </si>
  <si>
    <t>Kíváncsiságból</t>
  </si>
  <si>
    <t>2022.12.10. 19:37:45</t>
  </si>
  <si>
    <t>elsősorban a cím miatt, "Fejeshima", nagyon jó</t>
  </si>
  <si>
    <t>Műszaga van.</t>
  </si>
  <si>
    <t>igenek száma</t>
  </si>
  <si>
    <t>nemek száma</t>
  </si>
  <si>
    <t>igen</t>
  </si>
  <si>
    <t>nem</t>
  </si>
  <si>
    <t>információ tartalom</t>
  </si>
  <si>
    <t>Információ tartalom</t>
  </si>
  <si>
    <t>Nyelvezet</t>
  </si>
  <si>
    <t xml:space="preserve"> </t>
  </si>
  <si>
    <t>MI</t>
  </si>
  <si>
    <t>Emberi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</si>
</sst>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 x14ac:knownFonts="1">
    <font>
      <sz val="11"/>
      <color theme="1"/>
      <name val="Calibri"/>
      <family val="2"/>
      <scheme val="minor"/>
    </font>
    <font>
      <sz val="11"/>
      <color theme="1"/>
      <name val="Calibri"/>
      <family val="2"/>
      <scheme val="minor"/>
    </font>
    <font>
      <sz val="10"/>
      <color theme="1"/>
      <name val="Arial"/>
      <family val="2"/>
    </font>
    <font>
      <sz val="12"/>
      <color theme="1"/>
      <name val="Times New Roman"/>
      <family val="1"/>
    </font>
  </fonts>
  <fills count="3">
    <fill>
      <patternFill patternType="none"/>
    </fill>
    <fill>
      <patternFill patternType="gray125"/>
    </fill>
    <fill>
      <patternFill patternType="solid">
        <fgColor theme="2"/>
        <bgColor indexed="64"/>
      </patternFill>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9" fontId="1" fillId="0" borderId="0" applyFont="0" applyFill="0" applyBorder="0" applyAlignment="0" applyProtection="0"/>
  </cellStyleXfs>
  <cellXfs count="13">
    <xf numFmtId="0" fontId="0" fillId="0" borderId="0" xfId="0"/>
    <xf numFmtId="10" fontId="0" fillId="0" borderId="0" xfId="0" applyNumberFormat="1"/>
    <xf numFmtId="9" fontId="0" fillId="0" borderId="0" xfId="0" applyNumberFormat="1"/>
    <xf numFmtId="9" fontId="0" fillId="0" borderId="0" xfId="1" applyFont="1"/>
    <xf numFmtId="0" fontId="2" fillId="0" borderId="1" xfId="0" applyFont="1" applyBorder="1" applyAlignment="1">
      <alignment wrapText="1"/>
    </xf>
    <xf numFmtId="0" fontId="2" fillId="0" borderId="1" xfId="0" applyFont="1" applyBorder="1" applyAlignment="1">
      <alignment vertical="center"/>
    </xf>
    <xf numFmtId="0" fontId="2" fillId="0" borderId="1" xfId="0" applyFont="1" applyBorder="1" applyAlignment="1">
      <alignment horizontal="right" wrapText="1"/>
    </xf>
    <xf numFmtId="0" fontId="0" fillId="2" borderId="0" xfId="0" applyFill="1"/>
    <xf numFmtId="2" fontId="0" fillId="0" borderId="0" xfId="0" applyNumberFormat="1"/>
    <xf numFmtId="9" fontId="0" fillId="0" borderId="0" xfId="1" applyNumberFormat="1" applyFont="1"/>
    <xf numFmtId="164" fontId="0" fillId="0" borderId="0" xfId="0" applyNumberFormat="1"/>
    <xf numFmtId="1" fontId="0" fillId="0" borderId="0" xfId="0" applyNumberFormat="1"/>
    <xf numFmtId="0" fontId="3" fillId="0" borderId="0" xfId="0" applyFont="1"/>
  </cellXfs>
  <cellStyles count="2">
    <cellStyle name="Normál" xfId="0" builtinId="0"/>
    <cellStyle name="Százalék" xfId="1" builtinId="5"/>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Pápa</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837-45BA-A74E-1CA7FD5051F5}"/>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1-83A9-48C8-9C5C-31CC515DC179}"/>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Pápa!$I$4:$I$5</c:f>
              <c:strCache>
                <c:ptCount val="2"/>
                <c:pt idx="0">
                  <c:v>ai</c:v>
                </c:pt>
                <c:pt idx="1">
                  <c:v>emberi</c:v>
                </c:pt>
              </c:strCache>
            </c:strRef>
          </c:cat>
          <c:val>
            <c:numRef>
              <c:f>Pápa!$J$4:$J$5</c:f>
              <c:numCache>
                <c:formatCode>0.00%</c:formatCode>
                <c:ptCount val="2"/>
                <c:pt idx="0">
                  <c:v>0.36359999999999998</c:v>
                </c:pt>
                <c:pt idx="1">
                  <c:v>0.63629999999999998</c:v>
                </c:pt>
              </c:numCache>
            </c:numRef>
          </c:val>
          <c:extLst>
            <c:ext xmlns:c16="http://schemas.microsoft.com/office/drawing/2014/chart" uri="{C3380CC4-5D6E-409C-BE32-E72D297353CC}">
              <c16:uniqueId val="{00000000-83A9-48C8-9C5C-31CC515DC179}"/>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Emberi cikk szerzőségére adott válasz</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6731618990664141"/>
          <c:y val="0.30555171502919737"/>
          <c:w val="0.39995481577461045"/>
          <c:h val="0.65875949125203037"/>
        </c:manualLayout>
      </c:layout>
      <c:pieChart>
        <c:varyColors val="1"/>
        <c:ser>
          <c:idx val="0"/>
          <c:order val="0"/>
          <c:tx>
            <c:strRef>
              <c:f>Pápa!$I$5</c:f>
              <c:strCache>
                <c:ptCount val="1"/>
                <c:pt idx="0">
                  <c:v>emberi</c:v>
                </c:pt>
              </c:strCache>
            </c:strRef>
          </c:tx>
          <c:dPt>
            <c:idx val="0"/>
            <c:bubble3D val="0"/>
            <c:spPr>
              <a:solidFill>
                <a:schemeClr val="accent3">
                  <a:shade val="76000"/>
                </a:schemeClr>
              </a:solidFill>
              <a:ln w="19050">
                <a:solidFill>
                  <a:schemeClr val="lt1"/>
                </a:solidFill>
              </a:ln>
              <a:effectLst/>
            </c:spPr>
            <c:extLst>
              <c:ext xmlns:c16="http://schemas.microsoft.com/office/drawing/2014/chart" uri="{C3380CC4-5D6E-409C-BE32-E72D297353CC}">
                <c16:uniqueId val="{00000008-1F42-45DC-99A4-C0F30990AA0A}"/>
              </c:ext>
            </c:extLst>
          </c:dPt>
          <c:dPt>
            <c:idx val="1"/>
            <c:bubble3D val="0"/>
            <c:spPr>
              <a:solidFill>
                <a:schemeClr val="accent3">
                  <a:tint val="77000"/>
                </a:schemeClr>
              </a:solidFill>
              <a:ln w="19050">
                <a:solidFill>
                  <a:schemeClr val="lt1"/>
                </a:solidFill>
              </a:ln>
              <a:effectLst/>
            </c:spPr>
            <c:extLst>
              <c:ext xmlns:c16="http://schemas.microsoft.com/office/drawing/2014/chart" uri="{C3380CC4-5D6E-409C-BE32-E72D297353CC}">
                <c16:uniqueId val="{00000009-1F42-45DC-99A4-C0F30990AA0A}"/>
              </c:ext>
            </c:extLst>
          </c:dPt>
          <c:dLbls>
            <c:dLbl>
              <c:idx val="0"/>
              <c:layout>
                <c:manualLayout>
                  <c:x val="-0.17222964218080336"/>
                  <c:y val="4.2882193259033197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1F42-45DC-99A4-C0F30990AA0A}"/>
                </c:ext>
              </c:extLst>
            </c:dLbl>
            <c:dLbl>
              <c:idx val="1"/>
              <c:layout>
                <c:manualLayout>
                  <c:x val="0.17742815375926108"/>
                  <c:y val="-5.8680245269127226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9-1F42-45DC-99A4-C0F30990AA0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Pápa!$K$3:$L$3</c:f>
              <c:strCache>
                <c:ptCount val="2"/>
                <c:pt idx="0">
                  <c:v>helytelen</c:v>
                </c:pt>
                <c:pt idx="1">
                  <c:v>helyes</c:v>
                </c:pt>
              </c:strCache>
            </c:strRef>
          </c:cat>
          <c:val>
            <c:numRef>
              <c:f>Pápa!$K$5:$L$5</c:f>
              <c:numCache>
                <c:formatCode>0.00%</c:formatCode>
                <c:ptCount val="2"/>
                <c:pt idx="0">
                  <c:v>0.42857142857142855</c:v>
                </c:pt>
                <c:pt idx="1">
                  <c:v>0.5714285714285714</c:v>
                </c:pt>
              </c:numCache>
            </c:numRef>
          </c:val>
          <c:extLst>
            <c:ext xmlns:c16="http://schemas.microsoft.com/office/drawing/2014/chart" uri="{C3380CC4-5D6E-409C-BE32-E72D297353CC}">
              <c16:uniqueId val="{00000000-1F42-45DC-99A4-C0F30990AA0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0640176600441507"/>
          <c:y val="0.42397243448017274"/>
          <c:w val="0.21928670340048548"/>
          <c:h val="0.24901326989298753"/>
        </c:manualLayout>
      </c:layout>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Emberi cikkhez</a:t>
            </a:r>
            <a:r>
              <a:rPr lang="en-US" baseline="0"/>
              <a:t> tartozó kép eredetére adott válasz</a:t>
            </a:r>
            <a:endParaRPr lang="en-US"/>
          </a:p>
        </c:rich>
      </c:tx>
      <c:layout>
        <c:manualLayout>
          <c:xMode val="edge"/>
          <c:yMode val="edge"/>
          <c:x val="0.20735605513078981"/>
          <c:y val="3.186747882929728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2372126491434949"/>
          <c:y val="0.28997452362479847"/>
          <c:w val="0.37808906133110171"/>
          <c:h val="0.65630554042379918"/>
        </c:manualLayout>
      </c:layout>
      <c:pieChart>
        <c:varyColors val="1"/>
        <c:ser>
          <c:idx val="0"/>
          <c:order val="0"/>
          <c:dPt>
            <c:idx val="0"/>
            <c:bubble3D val="0"/>
            <c:spPr>
              <a:solidFill>
                <a:schemeClr val="accent3">
                  <a:shade val="76000"/>
                </a:schemeClr>
              </a:solidFill>
              <a:ln w="19050">
                <a:solidFill>
                  <a:schemeClr val="lt1"/>
                </a:solidFill>
              </a:ln>
              <a:effectLst/>
            </c:spPr>
            <c:extLst>
              <c:ext xmlns:c16="http://schemas.microsoft.com/office/drawing/2014/chart" uri="{C3380CC4-5D6E-409C-BE32-E72D297353CC}">
                <c16:uniqueId val="{00000002-7972-4C28-A566-AECDA2715B01}"/>
              </c:ext>
            </c:extLst>
          </c:dPt>
          <c:dPt>
            <c:idx val="1"/>
            <c:bubble3D val="0"/>
            <c:spPr>
              <a:solidFill>
                <a:schemeClr val="accent3">
                  <a:tint val="77000"/>
                </a:schemeClr>
              </a:solidFill>
              <a:ln w="19050">
                <a:solidFill>
                  <a:schemeClr val="lt1"/>
                </a:solidFill>
              </a:ln>
              <a:effectLst/>
            </c:spPr>
            <c:extLst>
              <c:ext xmlns:c16="http://schemas.microsoft.com/office/drawing/2014/chart" uri="{C3380CC4-5D6E-409C-BE32-E72D297353CC}">
                <c16:uniqueId val="{00000001-7972-4C28-A566-AECDA2715B01}"/>
              </c:ext>
            </c:extLst>
          </c:dPt>
          <c:dLbls>
            <c:dLbl>
              <c:idx val="0"/>
              <c:layout>
                <c:manualLayout>
                  <c:x val="-7.6456664134088498E-2"/>
                  <c:y val="0.13041809066409721"/>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7972-4C28-A566-AECDA2715B0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Pápa!$M$3:$N$3</c:f>
              <c:strCache>
                <c:ptCount val="2"/>
                <c:pt idx="0">
                  <c:v>helytelen</c:v>
                </c:pt>
                <c:pt idx="1">
                  <c:v>helyes</c:v>
                </c:pt>
              </c:strCache>
            </c:strRef>
          </c:cat>
          <c:val>
            <c:numRef>
              <c:f>Pápa!$M$5:$N$5</c:f>
              <c:numCache>
                <c:formatCode>0.00%</c:formatCode>
                <c:ptCount val="2"/>
                <c:pt idx="0">
                  <c:v>0.14285714285714285</c:v>
                </c:pt>
                <c:pt idx="1">
                  <c:v>0.8571428571428571</c:v>
                </c:pt>
              </c:numCache>
            </c:numRef>
          </c:val>
          <c:extLst>
            <c:ext xmlns:c16="http://schemas.microsoft.com/office/drawing/2014/chart" uri="{C3380CC4-5D6E-409C-BE32-E72D297353CC}">
              <c16:uniqueId val="{00000000-7972-4C28-A566-AECDA2715B01}"/>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3153549062946077"/>
          <c:y val="0.36289326166925118"/>
          <c:w val="0.22435608048993877"/>
          <c:h val="0.25639732413945387"/>
        </c:manualLayout>
      </c:layout>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AI cikk szerzőségére adott válasz</a:t>
            </a:r>
            <a:endParaRPr lang="en-US" sz="1100">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n-US"/>
          </a:p>
        </c:rich>
      </c:tx>
      <c:layout>
        <c:manualLayout>
          <c:xMode val="edge"/>
          <c:yMode val="edge"/>
          <c:x val="8.998770481359733E-2"/>
          <c:y val="3.5578134700375574E-2"/>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0.23038753678517462"/>
          <c:y val="0.28812996736063728"/>
          <c:w val="0.35729208091412817"/>
          <c:h val="0.66270568637936655"/>
        </c:manualLayout>
      </c:layout>
      <c:pieChart>
        <c:varyColors val="1"/>
        <c:ser>
          <c:idx val="0"/>
          <c:order val="0"/>
          <c:dPt>
            <c:idx val="0"/>
            <c:bubble3D val="0"/>
            <c:spPr>
              <a:solidFill>
                <a:schemeClr val="accent1">
                  <a:shade val="76000"/>
                </a:schemeClr>
              </a:solidFill>
              <a:ln w="19050">
                <a:solidFill>
                  <a:schemeClr val="lt1"/>
                </a:solidFill>
              </a:ln>
              <a:effectLst/>
            </c:spPr>
            <c:extLst>
              <c:ext xmlns:c16="http://schemas.microsoft.com/office/drawing/2014/chart" uri="{C3380CC4-5D6E-409C-BE32-E72D297353CC}">
                <c16:uniqueId val="{00000001-C109-451C-AB23-B02E113FADC4}"/>
              </c:ext>
            </c:extLst>
          </c:dPt>
          <c:dPt>
            <c:idx val="1"/>
            <c:bubble3D val="0"/>
            <c:spPr>
              <a:solidFill>
                <a:schemeClr val="accent1">
                  <a:tint val="77000"/>
                </a:schemeClr>
              </a:solidFill>
              <a:ln w="19050">
                <a:solidFill>
                  <a:schemeClr val="lt1"/>
                </a:solidFill>
              </a:ln>
              <a:effectLst/>
            </c:spPr>
            <c:extLst>
              <c:ext xmlns:c16="http://schemas.microsoft.com/office/drawing/2014/chart" uri="{C3380CC4-5D6E-409C-BE32-E72D297353CC}">
                <c16:uniqueId val="{00000001-32CA-477E-ABB6-C42E381C2CBD}"/>
              </c:ext>
            </c:extLst>
          </c:dPt>
          <c:dLbls>
            <c:dLbl>
              <c:idx val="1"/>
              <c:layout>
                <c:manualLayout>
                  <c:x val="-8.9608974849017656E-2"/>
                  <c:y val="3.0058947549589089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32CA-477E-ABB6-C42E381C2CB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Pápa!$K$3:$L$3</c:f>
              <c:strCache>
                <c:ptCount val="2"/>
                <c:pt idx="0">
                  <c:v>helytelen</c:v>
                </c:pt>
                <c:pt idx="1">
                  <c:v>helyes</c:v>
                </c:pt>
              </c:strCache>
            </c:strRef>
          </c:cat>
          <c:val>
            <c:numRef>
              <c:f>Pápa!$K$4:$L$4</c:f>
              <c:numCache>
                <c:formatCode>0%</c:formatCode>
                <c:ptCount val="2"/>
                <c:pt idx="0">
                  <c:v>1</c:v>
                </c:pt>
                <c:pt idx="1">
                  <c:v>0</c:v>
                </c:pt>
              </c:numCache>
            </c:numRef>
          </c:val>
          <c:extLst>
            <c:ext xmlns:c16="http://schemas.microsoft.com/office/drawing/2014/chart" uri="{C3380CC4-5D6E-409C-BE32-E72D297353CC}">
              <c16:uniqueId val="{00000000-32CA-477E-ABB6-C42E381C2CBD}"/>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62750934542273129"/>
          <c:y val="0.46268171396608215"/>
          <c:w val="0.22778241734934648"/>
          <c:h val="0.3412805061958941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baseline="0">
                <a:effectLst/>
              </a:rPr>
              <a:t>AI cikkhez tartozó kép eredetére adott válasz</a:t>
            </a:r>
            <a:endParaRPr lang="en-US" sz="1100">
              <a:effectLst/>
            </a:endParaRP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9326232001373659"/>
          <c:y val="0.27980309932522801"/>
          <c:w val="0.34727628964603724"/>
          <c:h val="0.56947989259963194"/>
        </c:manualLayout>
      </c:layout>
      <c:pieChart>
        <c:varyColors val="1"/>
        <c:ser>
          <c:idx val="0"/>
          <c:order val="0"/>
          <c:dPt>
            <c:idx val="0"/>
            <c:bubble3D val="0"/>
            <c:spPr>
              <a:solidFill>
                <a:schemeClr val="accent1">
                  <a:shade val="76000"/>
                </a:schemeClr>
              </a:solidFill>
              <a:ln w="19050">
                <a:solidFill>
                  <a:schemeClr val="lt1"/>
                </a:solidFill>
              </a:ln>
              <a:effectLst/>
            </c:spPr>
            <c:extLst>
              <c:ext xmlns:c16="http://schemas.microsoft.com/office/drawing/2014/chart" uri="{C3380CC4-5D6E-409C-BE32-E72D297353CC}">
                <c16:uniqueId val="{00000001-34DF-47F7-8349-1DBA8DB76E5B}"/>
              </c:ext>
            </c:extLst>
          </c:dPt>
          <c:dPt>
            <c:idx val="1"/>
            <c:bubble3D val="0"/>
            <c:spPr>
              <a:solidFill>
                <a:schemeClr val="accent1">
                  <a:tint val="77000"/>
                </a:schemeClr>
              </a:solidFill>
              <a:ln w="19050">
                <a:solidFill>
                  <a:schemeClr val="lt1"/>
                </a:solidFill>
              </a:ln>
              <a:effectLst/>
            </c:spPr>
            <c:extLst>
              <c:ext xmlns:c16="http://schemas.microsoft.com/office/drawing/2014/chart" uri="{C3380CC4-5D6E-409C-BE32-E72D297353CC}">
                <c16:uniqueId val="{00000003-34DF-47F7-8349-1DBA8DB76E5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Pápa!$M$3:$N$3</c:f>
              <c:strCache>
                <c:ptCount val="2"/>
                <c:pt idx="0">
                  <c:v>helytelen</c:v>
                </c:pt>
                <c:pt idx="1">
                  <c:v>helyes</c:v>
                </c:pt>
              </c:strCache>
            </c:strRef>
          </c:cat>
          <c:val>
            <c:numRef>
              <c:f>Pápa!$M$4:$N$4</c:f>
              <c:numCache>
                <c:formatCode>0%</c:formatCode>
                <c:ptCount val="2"/>
                <c:pt idx="0">
                  <c:v>0.5</c:v>
                </c:pt>
                <c:pt idx="1">
                  <c:v>0.5</c:v>
                </c:pt>
              </c:numCache>
            </c:numRef>
          </c:val>
          <c:extLst>
            <c:ext xmlns:c16="http://schemas.microsoft.com/office/drawing/2014/chart" uri="{C3380CC4-5D6E-409C-BE32-E72D297353CC}">
              <c16:uniqueId val="{00000000-EA79-428A-B364-938C9F96F16D}"/>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69626115485564299"/>
          <c:y val="0.39409667541557314"/>
          <c:w val="0.19914435695538057"/>
          <c:h val="0.2401625838436862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Pápa</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MI</c:v>
          </c:tx>
          <c:spPr>
            <a:solidFill>
              <a:schemeClr val="accent1"/>
            </a:solidFill>
            <a:ln>
              <a:noFill/>
            </a:ln>
            <a:effectLst/>
          </c:spPr>
          <c:invertIfNegative val="0"/>
          <c:cat>
            <c:strRef>
              <c:f>Pápa!$O$3:$P$3</c:f>
              <c:strCache>
                <c:ptCount val="2"/>
                <c:pt idx="0">
                  <c:v>információ tartalom</c:v>
                </c:pt>
                <c:pt idx="1">
                  <c:v>nyelvezet</c:v>
                </c:pt>
              </c:strCache>
            </c:strRef>
          </c:cat>
          <c:val>
            <c:numRef>
              <c:f>Pápa!$O$4:$P$4</c:f>
              <c:numCache>
                <c:formatCode>0.0</c:formatCode>
                <c:ptCount val="2"/>
                <c:pt idx="0">
                  <c:v>7.25</c:v>
                </c:pt>
                <c:pt idx="1">
                  <c:v>9</c:v>
                </c:pt>
              </c:numCache>
            </c:numRef>
          </c:val>
          <c:extLst>
            <c:ext xmlns:c16="http://schemas.microsoft.com/office/drawing/2014/chart" uri="{C3380CC4-5D6E-409C-BE32-E72D297353CC}">
              <c16:uniqueId val="{00000000-179C-44D3-BA8E-57D855752D8C}"/>
            </c:ext>
          </c:extLst>
        </c:ser>
        <c:ser>
          <c:idx val="1"/>
          <c:order val="1"/>
          <c:tx>
            <c:v>Emberi</c:v>
          </c:tx>
          <c:spPr>
            <a:solidFill>
              <a:schemeClr val="accent3"/>
            </a:solidFill>
            <a:ln>
              <a:noFill/>
            </a:ln>
            <a:effectLst/>
          </c:spPr>
          <c:invertIfNegative val="0"/>
          <c:cat>
            <c:strRef>
              <c:f>Pápa!$O$3:$P$3</c:f>
              <c:strCache>
                <c:ptCount val="2"/>
                <c:pt idx="0">
                  <c:v>információ tartalom</c:v>
                </c:pt>
                <c:pt idx="1">
                  <c:v>nyelvezet</c:v>
                </c:pt>
              </c:strCache>
            </c:strRef>
          </c:cat>
          <c:val>
            <c:numRef>
              <c:f>Pápa!$O$5:$P$5</c:f>
              <c:numCache>
                <c:formatCode>0.0</c:formatCode>
                <c:ptCount val="2"/>
                <c:pt idx="0">
                  <c:v>5.75</c:v>
                </c:pt>
                <c:pt idx="1">
                  <c:v>7</c:v>
                </c:pt>
              </c:numCache>
            </c:numRef>
          </c:val>
          <c:extLst>
            <c:ext xmlns:c16="http://schemas.microsoft.com/office/drawing/2014/chart" uri="{C3380CC4-5D6E-409C-BE32-E72D297353CC}">
              <c16:uniqueId val="{00000001-179C-44D3-BA8E-57D855752D8C}"/>
            </c:ext>
          </c:extLst>
        </c:ser>
        <c:dLbls>
          <c:showLegendKey val="0"/>
          <c:showVal val="0"/>
          <c:showCatName val="0"/>
          <c:showSerName val="0"/>
          <c:showPercent val="0"/>
          <c:showBubbleSize val="0"/>
        </c:dLbls>
        <c:gapWidth val="219"/>
        <c:overlap val="-27"/>
        <c:axId val="1996397359"/>
        <c:axId val="1996396527"/>
      </c:barChart>
      <c:catAx>
        <c:axId val="19963973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96396527"/>
        <c:crosses val="autoZero"/>
        <c:auto val="1"/>
        <c:lblAlgn val="ctr"/>
        <c:lblOffset val="100"/>
        <c:noMultiLvlLbl val="0"/>
      </c:catAx>
      <c:valAx>
        <c:axId val="1996396527"/>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96397359"/>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Viziló</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49FE-4633-B7B8-BE11E92FA727}"/>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49FE-4633-B7B8-BE11E92FA727}"/>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Viziló!$H$4:$H$5</c:f>
              <c:strCache>
                <c:ptCount val="2"/>
                <c:pt idx="0">
                  <c:v>ai</c:v>
                </c:pt>
                <c:pt idx="1">
                  <c:v>emberi</c:v>
                </c:pt>
              </c:strCache>
            </c:strRef>
          </c:cat>
          <c:val>
            <c:numRef>
              <c:f>Viziló!$I$4:$I$5</c:f>
              <c:numCache>
                <c:formatCode>0.00%</c:formatCode>
                <c:ptCount val="2"/>
                <c:pt idx="0">
                  <c:v>0.2857142857142857</c:v>
                </c:pt>
                <c:pt idx="1">
                  <c:v>0.7142857142857143</c:v>
                </c:pt>
              </c:numCache>
            </c:numRef>
          </c:val>
          <c:extLst>
            <c:ext xmlns:c16="http://schemas.microsoft.com/office/drawing/2014/chart" uri="{C3380CC4-5D6E-409C-BE32-E72D297353CC}">
              <c16:uniqueId val="{00000000-C8CF-432C-9193-9A3B1ECFDCDF}"/>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baseline="0">
                <a:effectLst/>
              </a:rPr>
              <a:t>AI cikk szerzőségére adott válasz</a:t>
            </a:r>
            <a:endParaRPr lang="en-US" sz="1100">
              <a:effectLst/>
            </a:endParaRP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hade val="76000"/>
                </a:schemeClr>
              </a:solidFill>
              <a:ln w="19050">
                <a:solidFill>
                  <a:schemeClr val="lt1"/>
                </a:solidFill>
              </a:ln>
              <a:effectLst/>
            </c:spPr>
            <c:extLst>
              <c:ext xmlns:c16="http://schemas.microsoft.com/office/drawing/2014/chart" uri="{C3380CC4-5D6E-409C-BE32-E72D297353CC}">
                <c16:uniqueId val="{00000001-9A38-4464-92BF-E79E5BDFF235}"/>
              </c:ext>
            </c:extLst>
          </c:dPt>
          <c:dPt>
            <c:idx val="1"/>
            <c:bubble3D val="0"/>
            <c:spPr>
              <a:solidFill>
                <a:schemeClr val="accent1">
                  <a:tint val="77000"/>
                </a:schemeClr>
              </a:solidFill>
              <a:ln w="19050">
                <a:solidFill>
                  <a:schemeClr val="lt1"/>
                </a:solidFill>
              </a:ln>
              <a:effectLst/>
            </c:spPr>
            <c:extLst>
              <c:ext xmlns:c16="http://schemas.microsoft.com/office/drawing/2014/chart" uri="{C3380CC4-5D6E-409C-BE32-E72D297353CC}">
                <c16:uniqueId val="{00000003-9A38-4464-92BF-E79E5BDFF235}"/>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Viziló!$J$3:$K$3</c:f>
              <c:strCache>
                <c:ptCount val="2"/>
                <c:pt idx="0">
                  <c:v>helytelen</c:v>
                </c:pt>
                <c:pt idx="1">
                  <c:v>helyes</c:v>
                </c:pt>
              </c:strCache>
            </c:strRef>
          </c:cat>
          <c:val>
            <c:numRef>
              <c:f>Viziló!$J$4:$K$4</c:f>
              <c:numCache>
                <c:formatCode>0.00%</c:formatCode>
                <c:ptCount val="2"/>
                <c:pt idx="0">
                  <c:v>0.75</c:v>
                </c:pt>
                <c:pt idx="1">
                  <c:v>0.25</c:v>
                </c:pt>
              </c:numCache>
            </c:numRef>
          </c:val>
          <c:extLst>
            <c:ext xmlns:c16="http://schemas.microsoft.com/office/drawing/2014/chart" uri="{C3380CC4-5D6E-409C-BE32-E72D297353CC}">
              <c16:uniqueId val="{00000000-2A64-43FC-BD05-071EAF25C174}"/>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Emberi cikk szerzőségére adott válasz</a:t>
            </a:r>
            <a:endParaRPr lang="en-US" sz="1100">
              <a:effectLst/>
            </a:endParaRPr>
          </a:p>
        </c:rich>
      </c:tx>
      <c:layout>
        <c:manualLayout>
          <c:xMode val="edge"/>
          <c:yMode val="edge"/>
          <c:x val="0.15870496165096068"/>
          <c:y val="4.0080160320641281E-2"/>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3">
                  <a:shade val="76000"/>
                </a:schemeClr>
              </a:solidFill>
              <a:ln w="19050">
                <a:solidFill>
                  <a:schemeClr val="lt1"/>
                </a:solidFill>
              </a:ln>
              <a:effectLst/>
            </c:spPr>
            <c:extLst>
              <c:ext xmlns:c16="http://schemas.microsoft.com/office/drawing/2014/chart" uri="{C3380CC4-5D6E-409C-BE32-E72D297353CC}">
                <c16:uniqueId val="{00000001-9BB7-4FA6-8B40-07CC7F13416D}"/>
              </c:ext>
            </c:extLst>
          </c:dPt>
          <c:dPt>
            <c:idx val="1"/>
            <c:bubble3D val="0"/>
            <c:spPr>
              <a:solidFill>
                <a:schemeClr val="accent3">
                  <a:tint val="77000"/>
                </a:schemeClr>
              </a:solidFill>
              <a:ln w="19050">
                <a:solidFill>
                  <a:schemeClr val="lt1"/>
                </a:solidFill>
              </a:ln>
              <a:effectLst/>
            </c:spPr>
            <c:extLst>
              <c:ext xmlns:c16="http://schemas.microsoft.com/office/drawing/2014/chart" uri="{C3380CC4-5D6E-409C-BE32-E72D297353CC}">
                <c16:uniqueId val="{00000003-9BB7-4FA6-8B40-07CC7F13416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Viziló!$J$3:$K$3</c:f>
              <c:strCache>
                <c:ptCount val="2"/>
                <c:pt idx="0">
                  <c:v>helytelen</c:v>
                </c:pt>
                <c:pt idx="1">
                  <c:v>helyes</c:v>
                </c:pt>
              </c:strCache>
            </c:strRef>
          </c:cat>
          <c:val>
            <c:numRef>
              <c:f>Viziló!$J$5:$K$5</c:f>
              <c:numCache>
                <c:formatCode>0.00%</c:formatCode>
                <c:ptCount val="2"/>
                <c:pt idx="0">
                  <c:v>0.7</c:v>
                </c:pt>
                <c:pt idx="1">
                  <c:v>0.3</c:v>
                </c:pt>
              </c:numCache>
            </c:numRef>
          </c:val>
          <c:extLst>
            <c:ext xmlns:c16="http://schemas.microsoft.com/office/drawing/2014/chart" uri="{C3380CC4-5D6E-409C-BE32-E72D297353CC}">
              <c16:uniqueId val="{00000000-F1AD-457A-8350-9DBEE6825F96}"/>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baseline="0">
                <a:effectLst/>
              </a:rPr>
              <a:t>AI cikkhez tartozó kép eredetére adott válasz</a:t>
            </a:r>
            <a:endParaRPr lang="en-US" sz="1100">
              <a:effectLst/>
            </a:endParaRP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5907057451151941"/>
          <c:y val="0.32416310778949242"/>
          <c:w val="0.27815514727325752"/>
          <c:h val="0.53038057742782152"/>
        </c:manualLayout>
      </c:layout>
      <c:pieChart>
        <c:varyColors val="1"/>
        <c:ser>
          <c:idx val="0"/>
          <c:order val="0"/>
          <c:dPt>
            <c:idx val="0"/>
            <c:bubble3D val="0"/>
            <c:spPr>
              <a:solidFill>
                <a:schemeClr val="accent1">
                  <a:shade val="76000"/>
                </a:schemeClr>
              </a:solidFill>
              <a:ln w="19050">
                <a:solidFill>
                  <a:schemeClr val="lt1"/>
                </a:solidFill>
              </a:ln>
              <a:effectLst/>
            </c:spPr>
            <c:extLst>
              <c:ext xmlns:c16="http://schemas.microsoft.com/office/drawing/2014/chart" uri="{C3380CC4-5D6E-409C-BE32-E72D297353CC}">
                <c16:uniqueId val="{00000001-B04F-4B51-A13F-A6E44472E5C2}"/>
              </c:ext>
            </c:extLst>
          </c:dPt>
          <c:dPt>
            <c:idx val="1"/>
            <c:bubble3D val="0"/>
            <c:spPr>
              <a:solidFill>
                <a:schemeClr val="accent1">
                  <a:tint val="77000"/>
                </a:schemeClr>
              </a:solidFill>
              <a:ln w="19050">
                <a:solidFill>
                  <a:schemeClr val="lt1"/>
                </a:solidFill>
              </a:ln>
              <a:effectLst/>
            </c:spPr>
            <c:extLst>
              <c:ext xmlns:c16="http://schemas.microsoft.com/office/drawing/2014/chart" uri="{C3380CC4-5D6E-409C-BE32-E72D297353CC}">
                <c16:uniqueId val="{00000003-B04F-4B51-A13F-A6E44472E5C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Viziló!$L$3:$M$3</c:f>
              <c:strCache>
                <c:ptCount val="2"/>
                <c:pt idx="0">
                  <c:v>helytelen</c:v>
                </c:pt>
                <c:pt idx="1">
                  <c:v>helyes</c:v>
                </c:pt>
              </c:strCache>
            </c:strRef>
          </c:cat>
          <c:val>
            <c:numRef>
              <c:f>Viziló!$L$4:$M$4</c:f>
              <c:numCache>
                <c:formatCode>0%</c:formatCode>
                <c:ptCount val="2"/>
                <c:pt idx="0" formatCode="0.00%">
                  <c:v>0.5</c:v>
                </c:pt>
                <c:pt idx="1">
                  <c:v>0.5</c:v>
                </c:pt>
              </c:numCache>
            </c:numRef>
          </c:val>
          <c:extLst>
            <c:ext xmlns:c16="http://schemas.microsoft.com/office/drawing/2014/chart" uri="{C3380CC4-5D6E-409C-BE32-E72D297353CC}">
              <c16:uniqueId val="{00000000-BC41-400F-9E4D-2E02D2864619}"/>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69131116943715365"/>
          <c:y val="0.42178588905200409"/>
          <c:w val="0.18034062408865559"/>
          <c:h val="0.281603941456470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Emberi cikkhez tartozó kép eredetére adott válasz</a:t>
            </a:r>
            <a:endParaRPr lang="en-US" sz="1100">
              <a:effectLst/>
            </a:endParaRPr>
          </a:p>
        </c:rich>
      </c:tx>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0.28717191601049863"/>
          <c:y val="0.37551767098531069"/>
          <c:w val="0.34062215437356047"/>
          <c:h val="0.50102770924741347"/>
        </c:manualLayout>
      </c:layout>
      <c:pieChart>
        <c:varyColors val="1"/>
        <c:ser>
          <c:idx val="0"/>
          <c:order val="0"/>
          <c:dPt>
            <c:idx val="0"/>
            <c:bubble3D val="0"/>
            <c:spPr>
              <a:solidFill>
                <a:schemeClr val="accent3">
                  <a:shade val="76000"/>
                </a:schemeClr>
              </a:solidFill>
              <a:ln w="19050">
                <a:solidFill>
                  <a:schemeClr val="lt1"/>
                </a:solidFill>
              </a:ln>
              <a:effectLst/>
            </c:spPr>
            <c:extLst>
              <c:ext xmlns:c16="http://schemas.microsoft.com/office/drawing/2014/chart" uri="{C3380CC4-5D6E-409C-BE32-E72D297353CC}">
                <c16:uniqueId val="{00000001-E1E4-484E-B8CF-BA602894ACFE}"/>
              </c:ext>
            </c:extLst>
          </c:dPt>
          <c:dPt>
            <c:idx val="1"/>
            <c:bubble3D val="0"/>
            <c:spPr>
              <a:solidFill>
                <a:schemeClr val="accent3">
                  <a:tint val="77000"/>
                </a:schemeClr>
              </a:solidFill>
              <a:ln w="19050">
                <a:solidFill>
                  <a:schemeClr val="lt1"/>
                </a:solidFill>
              </a:ln>
              <a:effectLst/>
            </c:spPr>
            <c:extLst>
              <c:ext xmlns:c16="http://schemas.microsoft.com/office/drawing/2014/chart" uri="{C3380CC4-5D6E-409C-BE32-E72D297353CC}">
                <c16:uniqueId val="{00000003-E1E4-484E-B8CF-BA602894ACFE}"/>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Viziló!$L$3:$M$3</c:f>
              <c:strCache>
                <c:ptCount val="2"/>
                <c:pt idx="0">
                  <c:v>helytelen</c:v>
                </c:pt>
                <c:pt idx="1">
                  <c:v>helyes</c:v>
                </c:pt>
              </c:strCache>
            </c:strRef>
          </c:cat>
          <c:val>
            <c:numRef>
              <c:f>Viziló!$L$5:$M$5</c:f>
              <c:numCache>
                <c:formatCode>0.00%</c:formatCode>
                <c:ptCount val="2"/>
                <c:pt idx="0">
                  <c:v>0.5</c:v>
                </c:pt>
                <c:pt idx="1">
                  <c:v>0.5</c:v>
                </c:pt>
              </c:numCache>
            </c:numRef>
          </c:val>
          <c:extLst>
            <c:ext xmlns:c16="http://schemas.microsoft.com/office/drawing/2014/chart" uri="{C3380CC4-5D6E-409C-BE32-E72D297353CC}">
              <c16:uniqueId val="{00000000-0E76-4B41-BB52-E38DF1070328}"/>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68135210777224275"/>
          <c:y val="0.41291358280027379"/>
          <c:w val="0.26229578445551444"/>
          <c:h val="0.2618831651672058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Víziló</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MI</c:v>
          </c:tx>
          <c:spPr>
            <a:solidFill>
              <a:schemeClr val="accent1"/>
            </a:solidFill>
            <a:ln>
              <a:noFill/>
            </a:ln>
            <a:effectLst/>
          </c:spPr>
          <c:invertIfNegative val="0"/>
          <c:cat>
            <c:strRef>
              <c:f>Viziló!$N$3:$O$3</c:f>
              <c:strCache>
                <c:ptCount val="2"/>
                <c:pt idx="0">
                  <c:v>Információ tartalom</c:v>
                </c:pt>
                <c:pt idx="1">
                  <c:v>Nyelvezet</c:v>
                </c:pt>
              </c:strCache>
            </c:strRef>
          </c:cat>
          <c:val>
            <c:numRef>
              <c:f>Viziló!$N$4:$O$4</c:f>
              <c:numCache>
                <c:formatCode>General</c:formatCode>
                <c:ptCount val="2"/>
                <c:pt idx="0">
                  <c:v>6</c:v>
                </c:pt>
                <c:pt idx="1">
                  <c:v>9.25</c:v>
                </c:pt>
              </c:numCache>
            </c:numRef>
          </c:val>
          <c:extLst>
            <c:ext xmlns:c16="http://schemas.microsoft.com/office/drawing/2014/chart" uri="{C3380CC4-5D6E-409C-BE32-E72D297353CC}">
              <c16:uniqueId val="{00000000-A56B-49AC-8734-62066639A9E6}"/>
            </c:ext>
          </c:extLst>
        </c:ser>
        <c:ser>
          <c:idx val="1"/>
          <c:order val="1"/>
          <c:tx>
            <c:v>Emberi</c:v>
          </c:tx>
          <c:spPr>
            <a:solidFill>
              <a:schemeClr val="accent3"/>
            </a:solidFill>
            <a:ln>
              <a:noFill/>
            </a:ln>
            <a:effectLst/>
          </c:spPr>
          <c:invertIfNegative val="0"/>
          <c:cat>
            <c:strRef>
              <c:f>Viziló!$N$3:$O$3</c:f>
              <c:strCache>
                <c:ptCount val="2"/>
                <c:pt idx="0">
                  <c:v>Információ tartalom</c:v>
                </c:pt>
                <c:pt idx="1">
                  <c:v>Nyelvezet</c:v>
                </c:pt>
              </c:strCache>
            </c:strRef>
          </c:cat>
          <c:val>
            <c:numRef>
              <c:f>Viziló!$N$5:$O$5</c:f>
              <c:numCache>
                <c:formatCode>0.0</c:formatCode>
                <c:ptCount val="2"/>
                <c:pt idx="0">
                  <c:v>6.7</c:v>
                </c:pt>
                <c:pt idx="1">
                  <c:v>8.8000000000000007</c:v>
                </c:pt>
              </c:numCache>
            </c:numRef>
          </c:val>
          <c:extLst>
            <c:ext xmlns:c16="http://schemas.microsoft.com/office/drawing/2014/chart" uri="{C3380CC4-5D6E-409C-BE32-E72D297353CC}">
              <c16:uniqueId val="{00000001-A56B-49AC-8734-62066639A9E6}"/>
            </c:ext>
          </c:extLst>
        </c:ser>
        <c:dLbls>
          <c:showLegendKey val="0"/>
          <c:showVal val="0"/>
          <c:showCatName val="0"/>
          <c:showSerName val="0"/>
          <c:showPercent val="0"/>
          <c:showBubbleSize val="0"/>
        </c:dLbls>
        <c:gapWidth val="219"/>
        <c:overlap val="-27"/>
        <c:axId val="1996397359"/>
        <c:axId val="1996396527"/>
      </c:barChart>
      <c:catAx>
        <c:axId val="19963973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96396527"/>
        <c:crosses val="autoZero"/>
        <c:auto val="1"/>
        <c:lblAlgn val="ctr"/>
        <c:lblOffset val="100"/>
        <c:noMultiLvlLbl val="0"/>
      </c:catAx>
      <c:valAx>
        <c:axId val="199639652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96397359"/>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Vegán</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393-4FA0-9CA3-5281FAD5DB07}"/>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1393-4FA0-9CA3-5281FAD5DB07}"/>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Vegán!$H$4:$H$5</c:f>
              <c:strCache>
                <c:ptCount val="2"/>
                <c:pt idx="0">
                  <c:v>ai</c:v>
                </c:pt>
                <c:pt idx="1">
                  <c:v>emberi</c:v>
                </c:pt>
              </c:strCache>
            </c:strRef>
          </c:cat>
          <c:val>
            <c:numRef>
              <c:f>Vegán!$I$4:$I$5</c:f>
              <c:numCache>
                <c:formatCode>0%</c:formatCode>
                <c:ptCount val="2"/>
                <c:pt idx="0">
                  <c:v>0.66666666666666663</c:v>
                </c:pt>
                <c:pt idx="1">
                  <c:v>0.33333333333333331</c:v>
                </c:pt>
              </c:numCache>
            </c:numRef>
          </c:val>
          <c:extLst>
            <c:ext xmlns:c16="http://schemas.microsoft.com/office/drawing/2014/chart" uri="{C3380CC4-5D6E-409C-BE32-E72D297353CC}">
              <c16:uniqueId val="{00000000-D9BB-4631-B8D0-43D851094B6B}"/>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baseline="0">
                <a:effectLst/>
              </a:rPr>
              <a:t>AI cikk szerzőségére adott válasz</a:t>
            </a:r>
            <a:endParaRPr lang="en-US" sz="1100">
              <a:effectLst/>
            </a:endParaRP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0050393700787403"/>
          <c:y val="0.30539547117638133"/>
          <c:w val="0.31271792496526174"/>
          <c:h val="0.56918680132863486"/>
        </c:manualLayout>
      </c:layout>
      <c:pieChart>
        <c:varyColors val="1"/>
        <c:ser>
          <c:idx val="0"/>
          <c:order val="0"/>
          <c:dPt>
            <c:idx val="0"/>
            <c:bubble3D val="0"/>
            <c:spPr>
              <a:solidFill>
                <a:schemeClr val="accent1">
                  <a:shade val="76000"/>
                </a:schemeClr>
              </a:solidFill>
              <a:ln w="19050">
                <a:solidFill>
                  <a:schemeClr val="lt1"/>
                </a:solidFill>
              </a:ln>
              <a:effectLst/>
            </c:spPr>
            <c:extLst>
              <c:ext xmlns:c16="http://schemas.microsoft.com/office/drawing/2014/chart" uri="{C3380CC4-5D6E-409C-BE32-E72D297353CC}">
                <c16:uniqueId val="{00000001-94A9-4CF6-948E-9F9DC813D4CC}"/>
              </c:ext>
            </c:extLst>
          </c:dPt>
          <c:dPt>
            <c:idx val="1"/>
            <c:bubble3D val="0"/>
            <c:spPr>
              <a:solidFill>
                <a:schemeClr val="accent1">
                  <a:tint val="77000"/>
                </a:schemeClr>
              </a:solidFill>
              <a:ln w="19050">
                <a:solidFill>
                  <a:schemeClr val="lt1"/>
                </a:solidFill>
              </a:ln>
              <a:effectLst/>
            </c:spPr>
            <c:extLst>
              <c:ext xmlns:c16="http://schemas.microsoft.com/office/drawing/2014/chart" uri="{C3380CC4-5D6E-409C-BE32-E72D297353CC}">
                <c16:uniqueId val="{00000003-94A9-4CF6-948E-9F9DC813D4C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Vegán!$J$3:$K$3</c:f>
              <c:strCache>
                <c:ptCount val="2"/>
                <c:pt idx="0">
                  <c:v>helytelen</c:v>
                </c:pt>
                <c:pt idx="1">
                  <c:v>helyes</c:v>
                </c:pt>
              </c:strCache>
            </c:strRef>
          </c:cat>
          <c:val>
            <c:numRef>
              <c:f>Vegán!$J$4:$K$4</c:f>
              <c:numCache>
                <c:formatCode>0%</c:formatCode>
                <c:ptCount val="2"/>
                <c:pt idx="0">
                  <c:v>0</c:v>
                </c:pt>
                <c:pt idx="1">
                  <c:v>1</c:v>
                </c:pt>
              </c:numCache>
            </c:numRef>
          </c:val>
          <c:extLst>
            <c:ext xmlns:c16="http://schemas.microsoft.com/office/drawing/2014/chart" uri="{C3380CC4-5D6E-409C-BE32-E72D297353CC}">
              <c16:uniqueId val="{00000000-BA16-45C7-9374-3020967ED282}"/>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68295692450208434"/>
          <c:y val="0.35849308986269651"/>
          <c:w val="0.24585085687818434"/>
          <c:h val="0.2988944904370893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baseline="0">
                <a:effectLst/>
              </a:rPr>
              <a:t>Emberi cikk szerzőségére adott válasz</a:t>
            </a:r>
            <a:endParaRPr lang="en-US" sz="1100">
              <a:effectLst/>
            </a:endParaRPr>
          </a:p>
        </c:rich>
      </c:tx>
      <c:layout>
        <c:manualLayout>
          <c:xMode val="edge"/>
          <c:yMode val="edge"/>
          <c:x val="0.12070754032630343"/>
          <c:y val="0.04"/>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6888675661773437"/>
          <c:y val="0.38936430446194226"/>
          <c:w val="0.43228812124290922"/>
          <c:h val="0.53603727034120741"/>
        </c:manualLayout>
      </c:layout>
      <c:pieChart>
        <c:varyColors val="1"/>
        <c:ser>
          <c:idx val="0"/>
          <c:order val="0"/>
          <c:dPt>
            <c:idx val="0"/>
            <c:bubble3D val="0"/>
            <c:spPr>
              <a:solidFill>
                <a:schemeClr val="accent3">
                  <a:shade val="76000"/>
                </a:schemeClr>
              </a:solidFill>
              <a:ln w="19050">
                <a:solidFill>
                  <a:schemeClr val="lt1"/>
                </a:solidFill>
              </a:ln>
              <a:effectLst/>
            </c:spPr>
            <c:extLst>
              <c:ext xmlns:c16="http://schemas.microsoft.com/office/drawing/2014/chart" uri="{C3380CC4-5D6E-409C-BE32-E72D297353CC}">
                <c16:uniqueId val="{00000001-EF4A-483A-9019-8AB4C313D036}"/>
              </c:ext>
            </c:extLst>
          </c:dPt>
          <c:dPt>
            <c:idx val="1"/>
            <c:bubble3D val="0"/>
            <c:spPr>
              <a:solidFill>
                <a:schemeClr val="accent3">
                  <a:tint val="77000"/>
                </a:schemeClr>
              </a:solidFill>
              <a:ln w="19050">
                <a:solidFill>
                  <a:schemeClr val="lt1"/>
                </a:solidFill>
              </a:ln>
              <a:effectLst/>
            </c:spPr>
            <c:extLst>
              <c:ext xmlns:c16="http://schemas.microsoft.com/office/drawing/2014/chart" uri="{C3380CC4-5D6E-409C-BE32-E72D297353CC}">
                <c16:uniqueId val="{00000003-EF4A-483A-9019-8AB4C313D036}"/>
              </c:ext>
            </c:extLst>
          </c:dPt>
          <c:dLbls>
            <c:dLbl>
              <c:idx val="0"/>
              <c:layout>
                <c:manualLayout>
                  <c:x val="-0.12055404977644125"/>
                  <c:y val="1.6257217847769029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EF4A-483A-9019-8AB4C313D036}"/>
                </c:ext>
              </c:extLst>
            </c:dLbl>
            <c:dLbl>
              <c:idx val="1"/>
              <c:layout>
                <c:manualLayout>
                  <c:x val="1.2562814070351759E-2"/>
                  <c:y val="-0.20112073490813648"/>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extLst>
                <c:ext xmlns:c15="http://schemas.microsoft.com/office/drawing/2012/chart" uri="{CE6537A1-D6FC-4f65-9D91-7224C49458BB}">
                  <c15:layout>
                    <c:manualLayout>
                      <c:w val="0.22849462365591397"/>
                      <c:h val="0.14166666666666666"/>
                    </c:manualLayout>
                  </c15:layout>
                </c:ext>
                <c:ext xmlns:c16="http://schemas.microsoft.com/office/drawing/2014/chart" uri="{C3380CC4-5D6E-409C-BE32-E72D297353CC}">
                  <c16:uniqueId val="{00000003-EF4A-483A-9019-8AB4C313D03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Vegán!$J$3:$K$3</c:f>
              <c:strCache>
                <c:ptCount val="2"/>
                <c:pt idx="0">
                  <c:v>helytelen</c:v>
                </c:pt>
                <c:pt idx="1">
                  <c:v>helyes</c:v>
                </c:pt>
              </c:strCache>
            </c:strRef>
          </c:cat>
          <c:val>
            <c:numRef>
              <c:f>Vegán!$J$5:$K$5</c:f>
              <c:numCache>
                <c:formatCode>0%</c:formatCode>
                <c:ptCount val="2"/>
                <c:pt idx="0">
                  <c:v>0</c:v>
                </c:pt>
                <c:pt idx="1">
                  <c:v>1</c:v>
                </c:pt>
              </c:numCache>
            </c:numRef>
          </c:val>
          <c:extLst>
            <c:ext xmlns:c16="http://schemas.microsoft.com/office/drawing/2014/chart" uri="{C3380CC4-5D6E-409C-BE32-E72D297353CC}">
              <c16:uniqueId val="{00000000-FC09-4AE7-9EBA-72EC765A8973}"/>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1407913633437337"/>
          <c:y val="0.38923790101776845"/>
          <c:w val="0.25468090073646454"/>
          <c:h val="0.2210738495817519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AI cikkhez tartozó kép eredetére adott válasz</a:t>
            </a:r>
            <a:endParaRPr lang="en-US" sz="1100">
              <a:effectLst/>
            </a:endParaRPr>
          </a:p>
        </c:rich>
      </c:tx>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0.32880608233829928"/>
          <c:y val="0.34464106935086725"/>
          <c:w val="0.3423878353234015"/>
          <c:h val="0.60147306328976924"/>
        </c:manualLayout>
      </c:layout>
      <c:pieChart>
        <c:varyColors val="1"/>
        <c:ser>
          <c:idx val="0"/>
          <c:order val="0"/>
          <c:dPt>
            <c:idx val="0"/>
            <c:bubble3D val="0"/>
            <c:spPr>
              <a:solidFill>
                <a:schemeClr val="accent1">
                  <a:shade val="76000"/>
                </a:schemeClr>
              </a:solidFill>
              <a:ln w="19050">
                <a:solidFill>
                  <a:schemeClr val="lt1"/>
                </a:solidFill>
              </a:ln>
              <a:effectLst/>
            </c:spPr>
            <c:extLst>
              <c:ext xmlns:c16="http://schemas.microsoft.com/office/drawing/2014/chart" uri="{C3380CC4-5D6E-409C-BE32-E72D297353CC}">
                <c16:uniqueId val="{00000001-FC8F-4ADF-9954-990F2AA2F4A6}"/>
              </c:ext>
            </c:extLst>
          </c:dPt>
          <c:dPt>
            <c:idx val="1"/>
            <c:bubble3D val="0"/>
            <c:spPr>
              <a:solidFill>
                <a:schemeClr val="accent1">
                  <a:tint val="77000"/>
                </a:schemeClr>
              </a:solidFill>
              <a:ln w="19050">
                <a:solidFill>
                  <a:schemeClr val="lt1"/>
                </a:solidFill>
              </a:ln>
              <a:effectLst/>
            </c:spPr>
            <c:extLst>
              <c:ext xmlns:c16="http://schemas.microsoft.com/office/drawing/2014/chart" uri="{C3380CC4-5D6E-409C-BE32-E72D297353CC}">
                <c16:uniqueId val="{00000003-FC8F-4ADF-9954-990F2AA2F4A6}"/>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Vegán!$L$3:$M$3</c:f>
              <c:strCache>
                <c:ptCount val="2"/>
                <c:pt idx="0">
                  <c:v>helytelen</c:v>
                </c:pt>
                <c:pt idx="1">
                  <c:v>helyes</c:v>
                </c:pt>
              </c:strCache>
            </c:strRef>
          </c:cat>
          <c:val>
            <c:numRef>
              <c:f>Vegán!$L$4:$M$4</c:f>
              <c:numCache>
                <c:formatCode>0%</c:formatCode>
                <c:ptCount val="2"/>
                <c:pt idx="0">
                  <c:v>0.5</c:v>
                </c:pt>
                <c:pt idx="1">
                  <c:v>0.5</c:v>
                </c:pt>
              </c:numCache>
            </c:numRef>
          </c:val>
          <c:extLst>
            <c:ext xmlns:c16="http://schemas.microsoft.com/office/drawing/2014/chart" uri="{C3380CC4-5D6E-409C-BE32-E72D297353CC}">
              <c16:uniqueId val="{00000000-38ED-488B-96F4-4D45CAFD1AED}"/>
            </c:ext>
          </c:extLst>
        </c:ser>
        <c:dLbls>
          <c:showLegendKey val="0"/>
          <c:showVal val="0"/>
          <c:showCatName val="0"/>
          <c:showSerName val="0"/>
          <c:showPercent val="0"/>
          <c:showBubbleSize val="0"/>
          <c:showLeaderLines val="1"/>
        </c:dLbls>
        <c:firstSliceAng val="0"/>
      </c:pieChart>
      <c:spPr>
        <a:noFill/>
        <a:ln>
          <a:noFill/>
        </a:ln>
        <a:effectLst/>
      </c:spPr>
    </c:plotArea>
    <c:legend>
      <c:legendPos val="b"/>
      <c:layout>
        <c:manualLayout>
          <c:xMode val="edge"/>
          <c:yMode val="edge"/>
          <c:x val="0.69035217428807316"/>
          <c:y val="0.43728441161349679"/>
          <c:w val="0.2061501115177504"/>
          <c:h val="0.3221657602078090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Emberi cikkhez tartozó kép eredetére adott válasz</a:t>
            </a:r>
            <a:endParaRPr lang="en-US" sz="1100">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n-US"/>
          </a:p>
        </c:rich>
      </c:tx>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0.28703696520693539"/>
          <c:y val="0.30258589835361488"/>
          <c:w val="0.42182130250960004"/>
          <c:h val="0.64871003340491518"/>
        </c:manualLayout>
      </c:layout>
      <c:pieChart>
        <c:varyColors val="1"/>
        <c:ser>
          <c:idx val="0"/>
          <c:order val="0"/>
          <c:explosion val="19"/>
          <c:dPt>
            <c:idx val="0"/>
            <c:bubble3D val="0"/>
            <c:spPr>
              <a:solidFill>
                <a:schemeClr val="accent3">
                  <a:shade val="76000"/>
                </a:schemeClr>
              </a:solidFill>
              <a:ln w="19050">
                <a:solidFill>
                  <a:schemeClr val="lt1"/>
                </a:solidFill>
              </a:ln>
              <a:effectLst/>
            </c:spPr>
            <c:extLst>
              <c:ext xmlns:c16="http://schemas.microsoft.com/office/drawing/2014/chart" uri="{C3380CC4-5D6E-409C-BE32-E72D297353CC}">
                <c16:uniqueId val="{00000002-E953-4FE8-AA07-078594B44E88}"/>
              </c:ext>
            </c:extLst>
          </c:dPt>
          <c:dPt>
            <c:idx val="1"/>
            <c:bubble3D val="0"/>
            <c:explosion val="0"/>
            <c:spPr>
              <a:solidFill>
                <a:schemeClr val="accent3">
                  <a:tint val="77000"/>
                </a:schemeClr>
              </a:solidFill>
              <a:ln w="19050">
                <a:solidFill>
                  <a:schemeClr val="lt1"/>
                </a:solidFill>
              </a:ln>
              <a:effectLst/>
            </c:spPr>
            <c:extLst>
              <c:ext xmlns:c16="http://schemas.microsoft.com/office/drawing/2014/chart" uri="{C3380CC4-5D6E-409C-BE32-E72D297353CC}">
                <c16:uniqueId val="{00000001-E953-4FE8-AA07-078594B44E88}"/>
              </c:ext>
            </c:extLst>
          </c:dPt>
          <c:dLbls>
            <c:dLbl>
              <c:idx val="0"/>
              <c:layout>
                <c:manualLayout>
                  <c:x val="-0.12541196359075804"/>
                  <c:y val="8.700986240356319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E953-4FE8-AA07-078594B44E8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Vegán!$L$3:$M$3</c:f>
              <c:strCache>
                <c:ptCount val="2"/>
                <c:pt idx="0">
                  <c:v>helytelen</c:v>
                </c:pt>
                <c:pt idx="1">
                  <c:v>helyes</c:v>
                </c:pt>
              </c:strCache>
            </c:strRef>
          </c:cat>
          <c:val>
            <c:numRef>
              <c:f>Vegán!$L$5:$M$5</c:f>
              <c:numCache>
                <c:formatCode>0%</c:formatCode>
                <c:ptCount val="2"/>
                <c:pt idx="0">
                  <c:v>0</c:v>
                </c:pt>
                <c:pt idx="1">
                  <c:v>1</c:v>
                </c:pt>
              </c:numCache>
            </c:numRef>
          </c:val>
          <c:extLst>
            <c:ext xmlns:c16="http://schemas.microsoft.com/office/drawing/2014/chart" uri="{C3380CC4-5D6E-409C-BE32-E72D297353CC}">
              <c16:uniqueId val="{00000000-E953-4FE8-AA07-078594B44E88}"/>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69172549551995655"/>
          <c:y val="0.54672661655929378"/>
          <c:w val="0.2506276238016667"/>
          <c:h val="0.318228907740911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Vegán</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MI</c:v>
          </c:tx>
          <c:spPr>
            <a:solidFill>
              <a:schemeClr val="accent1"/>
            </a:solidFill>
            <a:ln>
              <a:noFill/>
            </a:ln>
            <a:effectLst/>
          </c:spPr>
          <c:invertIfNegative val="0"/>
          <c:cat>
            <c:strRef>
              <c:f>Vegán!$N$3:$O$3</c:f>
              <c:strCache>
                <c:ptCount val="2"/>
                <c:pt idx="0">
                  <c:v>Információ tartalom</c:v>
                </c:pt>
                <c:pt idx="1">
                  <c:v>Nyelvezet</c:v>
                </c:pt>
              </c:strCache>
            </c:strRef>
          </c:cat>
          <c:val>
            <c:numRef>
              <c:f>Vegán!$N$4:$O$4</c:f>
              <c:numCache>
                <c:formatCode>General</c:formatCode>
                <c:ptCount val="2"/>
                <c:pt idx="0">
                  <c:v>6</c:v>
                </c:pt>
                <c:pt idx="1">
                  <c:v>7</c:v>
                </c:pt>
              </c:numCache>
            </c:numRef>
          </c:val>
          <c:extLst>
            <c:ext xmlns:c16="http://schemas.microsoft.com/office/drawing/2014/chart" uri="{C3380CC4-5D6E-409C-BE32-E72D297353CC}">
              <c16:uniqueId val="{00000000-3E72-4D24-813B-8E6F57371CAF}"/>
            </c:ext>
          </c:extLst>
        </c:ser>
        <c:ser>
          <c:idx val="1"/>
          <c:order val="1"/>
          <c:tx>
            <c:v>Emberi</c:v>
          </c:tx>
          <c:spPr>
            <a:solidFill>
              <a:schemeClr val="accent3"/>
            </a:solidFill>
            <a:ln>
              <a:noFill/>
            </a:ln>
            <a:effectLst/>
          </c:spPr>
          <c:invertIfNegative val="0"/>
          <c:cat>
            <c:strRef>
              <c:f>Vegán!$N$3:$O$3</c:f>
              <c:strCache>
                <c:ptCount val="2"/>
                <c:pt idx="0">
                  <c:v>Információ tartalom</c:v>
                </c:pt>
                <c:pt idx="1">
                  <c:v>Nyelvezet</c:v>
                </c:pt>
              </c:strCache>
            </c:strRef>
          </c:cat>
          <c:val>
            <c:numRef>
              <c:f>Vegán!$N$5:$O$5</c:f>
              <c:numCache>
                <c:formatCode>0</c:formatCode>
                <c:ptCount val="2"/>
                <c:pt idx="0">
                  <c:v>4</c:v>
                </c:pt>
                <c:pt idx="1">
                  <c:v>10</c:v>
                </c:pt>
              </c:numCache>
            </c:numRef>
          </c:val>
          <c:extLst>
            <c:ext xmlns:c16="http://schemas.microsoft.com/office/drawing/2014/chart" uri="{C3380CC4-5D6E-409C-BE32-E72D297353CC}">
              <c16:uniqueId val="{00000001-3E72-4D24-813B-8E6F57371CAF}"/>
            </c:ext>
          </c:extLst>
        </c:ser>
        <c:dLbls>
          <c:showLegendKey val="0"/>
          <c:showVal val="0"/>
          <c:showCatName val="0"/>
          <c:showSerName val="0"/>
          <c:showPercent val="0"/>
          <c:showBubbleSize val="0"/>
        </c:dLbls>
        <c:gapWidth val="219"/>
        <c:overlap val="-27"/>
        <c:axId val="2030816015"/>
        <c:axId val="2030805615"/>
      </c:barChart>
      <c:catAx>
        <c:axId val="20308160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0805615"/>
        <c:crosses val="autoZero"/>
        <c:auto val="1"/>
        <c:lblAlgn val="ctr"/>
        <c:lblOffset val="100"/>
        <c:noMultiLvlLbl val="0"/>
      </c:catAx>
      <c:valAx>
        <c:axId val="2030805615"/>
        <c:scaling>
          <c:orientation val="minMax"/>
          <c:max val="1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0816015"/>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Wonka</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AF64-46D7-B639-931A8CCD7A3C}"/>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AF64-46D7-B639-931A8CCD7A3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Wonka!$H$4:$H$5</c:f>
              <c:strCache>
                <c:ptCount val="2"/>
                <c:pt idx="0">
                  <c:v>ai</c:v>
                </c:pt>
                <c:pt idx="1">
                  <c:v>emberi</c:v>
                </c:pt>
              </c:strCache>
            </c:strRef>
          </c:cat>
          <c:val>
            <c:numRef>
              <c:f>Wonka!$I$4:$I$5</c:f>
              <c:numCache>
                <c:formatCode>0%</c:formatCode>
                <c:ptCount val="2"/>
                <c:pt idx="0">
                  <c:v>0.33333333333333331</c:v>
                </c:pt>
                <c:pt idx="1">
                  <c:v>0.66666666666666663</c:v>
                </c:pt>
              </c:numCache>
            </c:numRef>
          </c:val>
          <c:extLst>
            <c:ext xmlns:c16="http://schemas.microsoft.com/office/drawing/2014/chart" uri="{C3380CC4-5D6E-409C-BE32-E72D297353CC}">
              <c16:uniqueId val="{00000000-CBEB-4FCC-9696-84785A41F598}"/>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AI</a:t>
            </a:r>
            <a:r>
              <a:rPr lang="en-US" sz="1800" b="0" i="0" baseline="0">
                <a:effectLst/>
              </a:rPr>
              <a:t> </a:t>
            </a:r>
            <a:r>
              <a:rPr lang="en-US" sz="1400" b="0" i="0" baseline="0">
                <a:effectLst/>
              </a:rPr>
              <a:t>cikk szerzőségére adott válasz</a:t>
            </a:r>
            <a:endParaRPr lang="en-US" sz="1100">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n-US"/>
          </a:p>
        </c:rich>
      </c:tx>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0.31811688461849758"/>
          <c:y val="0.39180229053646776"/>
          <c:w val="0.29401586365580956"/>
          <c:h val="0.48276022459217915"/>
        </c:manualLayout>
      </c:layout>
      <c:pieChart>
        <c:varyColors val="1"/>
        <c:ser>
          <c:idx val="0"/>
          <c:order val="0"/>
          <c:dPt>
            <c:idx val="0"/>
            <c:bubble3D val="0"/>
            <c:spPr>
              <a:solidFill>
                <a:schemeClr val="accent1">
                  <a:shade val="76000"/>
                </a:schemeClr>
              </a:solidFill>
              <a:ln w="19050">
                <a:solidFill>
                  <a:schemeClr val="lt1"/>
                </a:solidFill>
              </a:ln>
              <a:effectLst/>
            </c:spPr>
            <c:extLst>
              <c:ext xmlns:c16="http://schemas.microsoft.com/office/drawing/2014/chart" uri="{C3380CC4-5D6E-409C-BE32-E72D297353CC}">
                <c16:uniqueId val="{00000001-2FEC-41BA-8F6E-1F54906DE5DD}"/>
              </c:ext>
            </c:extLst>
          </c:dPt>
          <c:dPt>
            <c:idx val="1"/>
            <c:bubble3D val="0"/>
            <c:spPr>
              <a:solidFill>
                <a:schemeClr val="accent1">
                  <a:tint val="77000"/>
                </a:schemeClr>
              </a:solidFill>
              <a:ln w="19050">
                <a:solidFill>
                  <a:schemeClr val="lt1"/>
                </a:solidFill>
              </a:ln>
              <a:effectLst/>
            </c:spPr>
            <c:extLst>
              <c:ext xmlns:c16="http://schemas.microsoft.com/office/drawing/2014/chart" uri="{C3380CC4-5D6E-409C-BE32-E72D297353CC}">
                <c16:uniqueId val="{00000003-2FEC-41BA-8F6E-1F54906DE5D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Wonka!$J$3:$K$3</c:f>
              <c:strCache>
                <c:ptCount val="2"/>
                <c:pt idx="0">
                  <c:v>helytelen</c:v>
                </c:pt>
                <c:pt idx="1">
                  <c:v>helyes</c:v>
                </c:pt>
              </c:strCache>
            </c:strRef>
          </c:cat>
          <c:val>
            <c:numRef>
              <c:f>Wonka!$J$4:$K$4</c:f>
              <c:numCache>
                <c:formatCode>0%</c:formatCode>
                <c:ptCount val="2"/>
                <c:pt idx="0">
                  <c:v>1</c:v>
                </c:pt>
                <c:pt idx="1">
                  <c:v>0</c:v>
                </c:pt>
              </c:numCache>
            </c:numRef>
          </c:val>
          <c:extLst>
            <c:ext xmlns:c16="http://schemas.microsoft.com/office/drawing/2014/chart" uri="{C3380CC4-5D6E-409C-BE32-E72D297353CC}">
              <c16:uniqueId val="{00000000-382D-4214-91C4-C554052D5F1B}"/>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2266525605004217"/>
          <c:y val="0.34373045141509212"/>
          <c:w val="0.20812029553574526"/>
          <c:h val="0.2524118029550103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Emberi cikk szerzőségére adott válasz</a:t>
            </a:r>
            <a:endParaRPr lang="en-US" sz="1100">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n-US"/>
          </a:p>
        </c:rich>
      </c:tx>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0.21980592943123489"/>
          <c:y val="0.31843212111854996"/>
          <c:w val="0.42081539376543448"/>
          <c:h val="0.60909465193856116"/>
        </c:manualLayout>
      </c:layout>
      <c:pieChart>
        <c:varyColors val="1"/>
        <c:ser>
          <c:idx val="0"/>
          <c:order val="0"/>
          <c:explosion val="6"/>
          <c:dPt>
            <c:idx val="0"/>
            <c:bubble3D val="0"/>
            <c:spPr>
              <a:solidFill>
                <a:schemeClr val="accent3">
                  <a:shade val="76000"/>
                </a:schemeClr>
              </a:solidFill>
              <a:ln w="19050">
                <a:solidFill>
                  <a:schemeClr val="lt1"/>
                </a:solidFill>
              </a:ln>
              <a:effectLst/>
            </c:spPr>
            <c:extLst>
              <c:ext xmlns:c16="http://schemas.microsoft.com/office/drawing/2014/chart" uri="{C3380CC4-5D6E-409C-BE32-E72D297353CC}">
                <c16:uniqueId val="{00000001-3EDA-4AB0-BC33-6B7DB35BD696}"/>
              </c:ext>
            </c:extLst>
          </c:dPt>
          <c:dPt>
            <c:idx val="1"/>
            <c:bubble3D val="0"/>
            <c:spPr>
              <a:solidFill>
                <a:schemeClr val="accent3">
                  <a:tint val="77000"/>
                </a:schemeClr>
              </a:solidFill>
              <a:ln w="19050">
                <a:solidFill>
                  <a:schemeClr val="lt1"/>
                </a:solidFill>
              </a:ln>
              <a:effectLst/>
            </c:spPr>
            <c:extLst>
              <c:ext xmlns:c16="http://schemas.microsoft.com/office/drawing/2014/chart" uri="{C3380CC4-5D6E-409C-BE32-E72D297353CC}">
                <c16:uniqueId val="{00000002-33A9-4D51-9B0C-CFAA711592BC}"/>
              </c:ext>
            </c:extLst>
          </c:dPt>
          <c:dLbls>
            <c:dLbl>
              <c:idx val="1"/>
              <c:layout>
                <c:manualLayout>
                  <c:x val="-0.14285859741670223"/>
                  <c:y val="2.7027102895560515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33A9-4D51-9B0C-CFAA711592B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Wonka!$J$3:$K$3</c:f>
              <c:strCache>
                <c:ptCount val="2"/>
                <c:pt idx="0">
                  <c:v>helytelen</c:v>
                </c:pt>
                <c:pt idx="1">
                  <c:v>helyes</c:v>
                </c:pt>
              </c:strCache>
            </c:strRef>
          </c:cat>
          <c:val>
            <c:numRef>
              <c:f>Wonka!$J$5:$K$5</c:f>
              <c:numCache>
                <c:formatCode>0%</c:formatCode>
                <c:ptCount val="2"/>
                <c:pt idx="0">
                  <c:v>1</c:v>
                </c:pt>
                <c:pt idx="1">
                  <c:v>0</c:v>
                </c:pt>
              </c:numCache>
            </c:numRef>
          </c:val>
          <c:extLst>
            <c:ext xmlns:c16="http://schemas.microsoft.com/office/drawing/2014/chart" uri="{C3380CC4-5D6E-409C-BE32-E72D297353CC}">
              <c16:uniqueId val="{00000000-33A9-4D51-9B0C-CFAA711592BC}"/>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139130238030591"/>
          <c:y val="0.37557815689705459"/>
          <c:w val="0.24538128854582833"/>
          <c:h val="0.3120084588356936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AI cikkhez tartozó kép eredetére adott válasz</a:t>
            </a:r>
            <a:endParaRPr lang="en-US" sz="1100">
              <a:effectLst/>
            </a:endParaRPr>
          </a:p>
        </c:rich>
      </c:tx>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hade val="76000"/>
                </a:schemeClr>
              </a:solidFill>
              <a:ln w="19050">
                <a:solidFill>
                  <a:schemeClr val="lt1"/>
                </a:solidFill>
              </a:ln>
              <a:effectLst/>
            </c:spPr>
            <c:extLst>
              <c:ext xmlns:c16="http://schemas.microsoft.com/office/drawing/2014/chart" uri="{C3380CC4-5D6E-409C-BE32-E72D297353CC}">
                <c16:uniqueId val="{00000001-B889-4C1A-A352-15427E28E4D3}"/>
              </c:ext>
            </c:extLst>
          </c:dPt>
          <c:dPt>
            <c:idx val="1"/>
            <c:bubble3D val="0"/>
            <c:spPr>
              <a:solidFill>
                <a:schemeClr val="accent1">
                  <a:tint val="77000"/>
                </a:schemeClr>
              </a:solidFill>
              <a:ln w="19050">
                <a:solidFill>
                  <a:schemeClr val="lt1"/>
                </a:solidFill>
              </a:ln>
              <a:effectLst/>
            </c:spPr>
            <c:extLst>
              <c:ext xmlns:c16="http://schemas.microsoft.com/office/drawing/2014/chart" uri="{C3380CC4-5D6E-409C-BE32-E72D297353CC}">
                <c16:uniqueId val="{00000003-B889-4C1A-A352-15427E28E4D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Wonka!$L$3:$M$3</c:f>
              <c:strCache>
                <c:ptCount val="2"/>
                <c:pt idx="0">
                  <c:v>helytelen</c:v>
                </c:pt>
                <c:pt idx="1">
                  <c:v>helyes</c:v>
                </c:pt>
              </c:strCache>
            </c:strRef>
          </c:cat>
          <c:val>
            <c:numRef>
              <c:f>Wonka!$L$4:$M$4</c:f>
              <c:numCache>
                <c:formatCode>0%</c:formatCode>
                <c:ptCount val="2"/>
                <c:pt idx="0">
                  <c:v>0</c:v>
                </c:pt>
                <c:pt idx="1">
                  <c:v>1</c:v>
                </c:pt>
              </c:numCache>
            </c:numRef>
          </c:val>
          <c:extLst>
            <c:ext xmlns:c16="http://schemas.microsoft.com/office/drawing/2014/chart" uri="{C3380CC4-5D6E-409C-BE32-E72D297353CC}">
              <c16:uniqueId val="{00000000-12BF-44A4-A099-7E369AF22CCD}"/>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2300089670836032"/>
          <c:y val="0.40156109518568245"/>
          <c:w val="0.24394001871960519"/>
          <c:h val="0.1683313779325971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Emberi cikkhez tartozó kép eredetére adott válasz</a:t>
            </a:r>
            <a:endParaRPr lang="en-US" sz="1100">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n-US"/>
          </a:p>
        </c:rich>
      </c:tx>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0.28703696520693539"/>
          <c:y val="0.30258589835361488"/>
          <c:w val="0.42182130250960004"/>
          <c:h val="0.64871003340491518"/>
        </c:manualLayout>
      </c:layout>
      <c:pieChart>
        <c:varyColors val="1"/>
        <c:ser>
          <c:idx val="0"/>
          <c:order val="0"/>
          <c:explosion val="19"/>
          <c:dPt>
            <c:idx val="0"/>
            <c:bubble3D val="0"/>
            <c:explosion val="0"/>
            <c:spPr>
              <a:solidFill>
                <a:schemeClr val="accent3">
                  <a:shade val="76000"/>
                </a:schemeClr>
              </a:solidFill>
              <a:ln w="19050">
                <a:solidFill>
                  <a:schemeClr val="lt1"/>
                </a:solidFill>
              </a:ln>
              <a:effectLst/>
            </c:spPr>
            <c:extLst>
              <c:ext xmlns:c16="http://schemas.microsoft.com/office/drawing/2014/chart" uri="{C3380CC4-5D6E-409C-BE32-E72D297353CC}">
                <c16:uniqueId val="{00000001-FCC0-44BB-AFCC-509C7C334A30}"/>
              </c:ext>
            </c:extLst>
          </c:dPt>
          <c:dPt>
            <c:idx val="1"/>
            <c:bubble3D val="0"/>
            <c:explosion val="0"/>
            <c:spPr>
              <a:solidFill>
                <a:schemeClr val="accent3">
                  <a:tint val="77000"/>
                </a:schemeClr>
              </a:solidFill>
              <a:ln w="19050">
                <a:solidFill>
                  <a:schemeClr val="lt1"/>
                </a:solidFill>
              </a:ln>
              <a:effectLst/>
            </c:spPr>
            <c:extLst>
              <c:ext xmlns:c16="http://schemas.microsoft.com/office/drawing/2014/chart" uri="{C3380CC4-5D6E-409C-BE32-E72D297353CC}">
                <c16:uniqueId val="{00000003-FCC0-44BB-AFCC-509C7C334A30}"/>
              </c:ext>
            </c:extLst>
          </c:dPt>
          <c:dLbls>
            <c:dLbl>
              <c:idx val="0"/>
              <c:layout>
                <c:manualLayout>
                  <c:x val="1.0056178322537268E-2"/>
                  <c:y val="-0.20833333333333334"/>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FCC0-44BB-AFCC-509C7C334A30}"/>
                </c:ext>
              </c:extLst>
            </c:dLbl>
            <c:dLbl>
              <c:idx val="1"/>
              <c:layout>
                <c:manualLayout>
                  <c:x val="-0.10129455800783523"/>
                  <c:y val="2.8908673347649724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FCC0-44BB-AFCC-509C7C334A3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Wonka!$L$3:$M$3</c:f>
              <c:strCache>
                <c:ptCount val="2"/>
                <c:pt idx="0">
                  <c:v>helytelen</c:v>
                </c:pt>
                <c:pt idx="1">
                  <c:v>helyes</c:v>
                </c:pt>
              </c:strCache>
            </c:strRef>
          </c:cat>
          <c:val>
            <c:numRef>
              <c:f>Wonka!$L$5:$M$5</c:f>
              <c:numCache>
                <c:formatCode>0%</c:formatCode>
                <c:ptCount val="2"/>
                <c:pt idx="0">
                  <c:v>1</c:v>
                </c:pt>
                <c:pt idx="1">
                  <c:v>0</c:v>
                </c:pt>
              </c:numCache>
            </c:numRef>
          </c:val>
          <c:extLst>
            <c:ext xmlns:c16="http://schemas.microsoft.com/office/drawing/2014/chart" uri="{C3380CC4-5D6E-409C-BE32-E72D297353CC}">
              <c16:uniqueId val="{00000004-FCC0-44BB-AFCC-509C7C334A3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0404076645591718"/>
          <c:y val="0.42677712160979875"/>
          <c:w val="0.2506276238016667"/>
          <c:h val="0.318228907740911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Wonka</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MI</c:v>
          </c:tx>
          <c:spPr>
            <a:solidFill>
              <a:schemeClr val="accent1"/>
            </a:solidFill>
            <a:ln>
              <a:noFill/>
            </a:ln>
            <a:effectLst/>
          </c:spPr>
          <c:invertIfNegative val="0"/>
          <c:cat>
            <c:strRef>
              <c:f>Wonka!$N$3:$O$3</c:f>
              <c:strCache>
                <c:ptCount val="2"/>
                <c:pt idx="0">
                  <c:v>Információ tartalom</c:v>
                </c:pt>
                <c:pt idx="1">
                  <c:v>Nyelvezet</c:v>
                </c:pt>
              </c:strCache>
            </c:strRef>
          </c:cat>
          <c:val>
            <c:numRef>
              <c:f>Wonka!$N$4:$O$4</c:f>
              <c:numCache>
                <c:formatCode>General</c:formatCode>
                <c:ptCount val="2"/>
                <c:pt idx="0">
                  <c:v>9</c:v>
                </c:pt>
                <c:pt idx="1">
                  <c:v>10</c:v>
                </c:pt>
              </c:numCache>
            </c:numRef>
          </c:val>
          <c:extLst>
            <c:ext xmlns:c16="http://schemas.microsoft.com/office/drawing/2014/chart" uri="{C3380CC4-5D6E-409C-BE32-E72D297353CC}">
              <c16:uniqueId val="{00000000-86DD-4746-9879-13BD55CF2B97}"/>
            </c:ext>
          </c:extLst>
        </c:ser>
        <c:ser>
          <c:idx val="1"/>
          <c:order val="1"/>
          <c:tx>
            <c:v>Emberi</c:v>
          </c:tx>
          <c:spPr>
            <a:solidFill>
              <a:schemeClr val="accent3"/>
            </a:solidFill>
            <a:ln>
              <a:noFill/>
            </a:ln>
            <a:effectLst/>
          </c:spPr>
          <c:invertIfNegative val="0"/>
          <c:cat>
            <c:strRef>
              <c:f>Wonka!$N$3:$O$3</c:f>
              <c:strCache>
                <c:ptCount val="2"/>
                <c:pt idx="0">
                  <c:v>Információ tartalom</c:v>
                </c:pt>
                <c:pt idx="1">
                  <c:v>Nyelvezet</c:v>
                </c:pt>
              </c:strCache>
            </c:strRef>
          </c:cat>
          <c:val>
            <c:numRef>
              <c:f>Wonka!$N$5:$O$5</c:f>
              <c:numCache>
                <c:formatCode>0.0</c:formatCode>
                <c:ptCount val="2"/>
                <c:pt idx="0" formatCode="0">
                  <c:v>3</c:v>
                </c:pt>
                <c:pt idx="1">
                  <c:v>8.5</c:v>
                </c:pt>
              </c:numCache>
            </c:numRef>
          </c:val>
          <c:extLst>
            <c:ext xmlns:c16="http://schemas.microsoft.com/office/drawing/2014/chart" uri="{C3380CC4-5D6E-409C-BE32-E72D297353CC}">
              <c16:uniqueId val="{00000001-86DD-4746-9879-13BD55CF2B97}"/>
            </c:ext>
          </c:extLst>
        </c:ser>
        <c:dLbls>
          <c:showLegendKey val="0"/>
          <c:showVal val="0"/>
          <c:showCatName val="0"/>
          <c:showSerName val="0"/>
          <c:showPercent val="0"/>
          <c:showBubbleSize val="0"/>
        </c:dLbls>
        <c:gapWidth val="219"/>
        <c:overlap val="-27"/>
        <c:axId val="2003700719"/>
        <c:axId val="2003697807"/>
      </c:barChart>
      <c:catAx>
        <c:axId val="20037007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03697807"/>
        <c:crosses val="autoZero"/>
        <c:auto val="1"/>
        <c:lblAlgn val="ctr"/>
        <c:lblOffset val="100"/>
        <c:noMultiLvlLbl val="0"/>
      </c:catAx>
      <c:valAx>
        <c:axId val="2003697807"/>
        <c:scaling>
          <c:orientation val="minMax"/>
          <c:max val="1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03700719"/>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Ovi</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E8E1-4065-908E-0AC39CC7E897}"/>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E8E1-4065-908E-0AC39CC7E897}"/>
              </c:ext>
            </c:extLst>
          </c:dPt>
          <c:dLbls>
            <c:dLbl>
              <c:idx val="0"/>
              <c:layout>
                <c:manualLayout>
                  <c:x val="-0.13212703753679372"/>
                  <c:y val="-7.3679612901148092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E8E1-4065-908E-0AC39CC7E897}"/>
                </c:ext>
              </c:extLst>
            </c:dLbl>
            <c:dLbl>
              <c:idx val="1"/>
              <c:layout>
                <c:manualLayout>
                  <c:x val="0.12995527809566104"/>
                  <c:y val="7.199410656490024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E8E1-4065-908E-0AC39CC7E89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Ovi!$H$4:$H$5</c:f>
              <c:strCache>
                <c:ptCount val="2"/>
                <c:pt idx="0">
                  <c:v>ai</c:v>
                </c:pt>
                <c:pt idx="1">
                  <c:v>emberi</c:v>
                </c:pt>
              </c:strCache>
            </c:strRef>
          </c:cat>
          <c:val>
            <c:numRef>
              <c:f>Ovi!$I$4:$I$5</c:f>
              <c:numCache>
                <c:formatCode>0%</c:formatCode>
                <c:ptCount val="2"/>
                <c:pt idx="0">
                  <c:v>0.60869565217391308</c:v>
                </c:pt>
                <c:pt idx="1">
                  <c:v>0.39130434782608697</c:v>
                </c:pt>
              </c:numCache>
            </c:numRef>
          </c:val>
          <c:extLst>
            <c:ext xmlns:c16="http://schemas.microsoft.com/office/drawing/2014/chart" uri="{C3380CC4-5D6E-409C-BE32-E72D297353CC}">
              <c16:uniqueId val="{00000000-7413-41B2-85C0-2BEF83E19FB2}"/>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AI</a:t>
            </a:r>
            <a:r>
              <a:rPr lang="en-US" sz="1800" b="0" i="0" baseline="0">
                <a:effectLst/>
              </a:rPr>
              <a:t> </a:t>
            </a:r>
            <a:r>
              <a:rPr lang="en-US" sz="1400" b="0" i="0" baseline="0">
                <a:effectLst/>
              </a:rPr>
              <a:t>cikk szerzőségére adott válasz</a:t>
            </a:r>
            <a:endParaRPr lang="en-US" sz="1100">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n-US"/>
          </a:p>
        </c:rich>
      </c:tx>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0.31811688461849758"/>
          <c:y val="0.39180229053646776"/>
          <c:w val="0.29401586365580956"/>
          <c:h val="0.48276022459217915"/>
        </c:manualLayout>
      </c:layout>
      <c:pieChart>
        <c:varyColors val="1"/>
        <c:ser>
          <c:idx val="0"/>
          <c:order val="0"/>
          <c:dPt>
            <c:idx val="0"/>
            <c:bubble3D val="0"/>
            <c:spPr>
              <a:solidFill>
                <a:schemeClr val="accent1">
                  <a:shade val="76000"/>
                </a:schemeClr>
              </a:solidFill>
              <a:ln w="19050">
                <a:solidFill>
                  <a:schemeClr val="lt1"/>
                </a:solidFill>
              </a:ln>
              <a:effectLst/>
            </c:spPr>
            <c:extLst>
              <c:ext xmlns:c16="http://schemas.microsoft.com/office/drawing/2014/chart" uri="{C3380CC4-5D6E-409C-BE32-E72D297353CC}">
                <c16:uniqueId val="{00000001-D278-41C9-8859-C0B6D0AA5499}"/>
              </c:ext>
            </c:extLst>
          </c:dPt>
          <c:dPt>
            <c:idx val="1"/>
            <c:bubble3D val="0"/>
            <c:spPr>
              <a:solidFill>
                <a:schemeClr val="accent1">
                  <a:tint val="77000"/>
                </a:schemeClr>
              </a:solidFill>
              <a:ln w="19050">
                <a:solidFill>
                  <a:schemeClr val="lt1"/>
                </a:solidFill>
              </a:ln>
              <a:effectLst/>
            </c:spPr>
            <c:extLst>
              <c:ext xmlns:c16="http://schemas.microsoft.com/office/drawing/2014/chart" uri="{C3380CC4-5D6E-409C-BE32-E72D297353CC}">
                <c16:uniqueId val="{00000003-D278-41C9-8859-C0B6D0AA5499}"/>
              </c:ext>
            </c:extLst>
          </c:dPt>
          <c:dLbls>
            <c:dLbl>
              <c:idx val="0"/>
              <c:layout>
                <c:manualLayout>
                  <c:x val="-9.5376183703909254E-2"/>
                  <c:y val="7.7666082878880646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D278-41C9-8859-C0B6D0AA5499}"/>
                </c:ext>
              </c:extLst>
            </c:dLbl>
            <c:dLbl>
              <c:idx val="1"/>
              <c:layout>
                <c:manualLayout>
                  <c:x val="0.12602703296449178"/>
                  <c:y val="-5.7200761297242907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D278-41C9-8859-C0B6D0AA549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Ovi!$J$3:$K$3</c:f>
              <c:strCache>
                <c:ptCount val="2"/>
                <c:pt idx="0">
                  <c:v>helytelen</c:v>
                </c:pt>
                <c:pt idx="1">
                  <c:v>helyes</c:v>
                </c:pt>
              </c:strCache>
            </c:strRef>
          </c:cat>
          <c:val>
            <c:numRef>
              <c:f>Ovi!$J$4:$K$4</c:f>
              <c:numCache>
                <c:formatCode>0%</c:formatCode>
                <c:ptCount val="2"/>
                <c:pt idx="0">
                  <c:v>0.35714285714285715</c:v>
                </c:pt>
                <c:pt idx="1">
                  <c:v>0.6428571428571429</c:v>
                </c:pt>
              </c:numCache>
            </c:numRef>
          </c:val>
          <c:extLst>
            <c:ext xmlns:c16="http://schemas.microsoft.com/office/drawing/2014/chart" uri="{C3380CC4-5D6E-409C-BE32-E72D297353CC}">
              <c16:uniqueId val="{00000004-D278-41C9-8859-C0B6D0AA5499}"/>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2266525605004217"/>
          <c:y val="0.34373045141509212"/>
          <c:w val="0.20812029553574526"/>
          <c:h val="0.2524118029550103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Emberi cikk szerzőségére adott válasz</a:t>
            </a:r>
            <a:endParaRPr lang="en-US" sz="1100">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n-US"/>
          </a:p>
        </c:rich>
      </c:tx>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0.21980592943123489"/>
          <c:y val="0.31843212111854996"/>
          <c:w val="0.42081539376543448"/>
          <c:h val="0.60909465193856116"/>
        </c:manualLayout>
      </c:layout>
      <c:pieChart>
        <c:varyColors val="1"/>
        <c:ser>
          <c:idx val="0"/>
          <c:order val="0"/>
          <c:explosion val="6"/>
          <c:dPt>
            <c:idx val="0"/>
            <c:bubble3D val="0"/>
            <c:explosion val="0"/>
            <c:spPr>
              <a:solidFill>
                <a:schemeClr val="accent3">
                  <a:shade val="76000"/>
                </a:schemeClr>
              </a:solidFill>
              <a:ln w="19050">
                <a:solidFill>
                  <a:schemeClr val="lt1"/>
                </a:solidFill>
              </a:ln>
              <a:effectLst/>
            </c:spPr>
            <c:extLst>
              <c:ext xmlns:c16="http://schemas.microsoft.com/office/drawing/2014/chart" uri="{C3380CC4-5D6E-409C-BE32-E72D297353CC}">
                <c16:uniqueId val="{00000001-4DDD-4E41-AF66-0653C702E9B8}"/>
              </c:ext>
            </c:extLst>
          </c:dPt>
          <c:dPt>
            <c:idx val="1"/>
            <c:bubble3D val="0"/>
            <c:explosion val="0"/>
            <c:spPr>
              <a:solidFill>
                <a:schemeClr val="accent3">
                  <a:tint val="77000"/>
                </a:schemeClr>
              </a:solidFill>
              <a:ln w="19050">
                <a:solidFill>
                  <a:schemeClr val="lt1"/>
                </a:solidFill>
              </a:ln>
              <a:effectLst/>
            </c:spPr>
            <c:extLst>
              <c:ext xmlns:c16="http://schemas.microsoft.com/office/drawing/2014/chart" uri="{C3380CC4-5D6E-409C-BE32-E72D297353CC}">
                <c16:uniqueId val="{00000003-4DDD-4E41-AF66-0653C702E9B8}"/>
              </c:ext>
            </c:extLst>
          </c:dPt>
          <c:dLbls>
            <c:dLbl>
              <c:idx val="0"/>
              <c:layout>
                <c:manualLayout>
                  <c:x val="-0.16094766171469946"/>
                  <c:y val="3.4822050986942139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4DDD-4E41-AF66-0653C702E9B8}"/>
                </c:ext>
              </c:extLst>
            </c:dLbl>
            <c:dLbl>
              <c:idx val="1"/>
              <c:layout>
                <c:manualLayout>
                  <c:x val="0.1663075520732322"/>
                  <c:y val="-2.0507062285663489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4DDD-4E41-AF66-0653C702E9B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Ovi!$J$3:$K$3</c:f>
              <c:strCache>
                <c:ptCount val="2"/>
                <c:pt idx="0">
                  <c:v>helytelen</c:v>
                </c:pt>
                <c:pt idx="1">
                  <c:v>helyes</c:v>
                </c:pt>
              </c:strCache>
            </c:strRef>
          </c:cat>
          <c:val>
            <c:numRef>
              <c:f>Ovi!$J$5:$K$5</c:f>
              <c:numCache>
                <c:formatCode>0%</c:formatCode>
                <c:ptCount val="2"/>
                <c:pt idx="0">
                  <c:v>0.44444444444444442</c:v>
                </c:pt>
                <c:pt idx="1">
                  <c:v>0.55555555555555558</c:v>
                </c:pt>
              </c:numCache>
            </c:numRef>
          </c:val>
          <c:extLst>
            <c:ext xmlns:c16="http://schemas.microsoft.com/office/drawing/2014/chart" uri="{C3380CC4-5D6E-409C-BE32-E72D297353CC}">
              <c16:uniqueId val="{00000004-4DDD-4E41-AF66-0653C702E9B8}"/>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139130238030591"/>
          <c:y val="0.37557815689705459"/>
          <c:w val="0.24538128854582833"/>
          <c:h val="0.3120084588356936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AI cikkhez tartozó kép eredetére adott válasz</a:t>
            </a:r>
            <a:endParaRPr lang="en-US" sz="1100">
              <a:effectLst/>
            </a:endParaRPr>
          </a:p>
        </c:rich>
      </c:tx>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hade val="76000"/>
                </a:schemeClr>
              </a:solidFill>
              <a:ln w="19050">
                <a:solidFill>
                  <a:schemeClr val="lt1"/>
                </a:solidFill>
              </a:ln>
              <a:effectLst/>
            </c:spPr>
            <c:extLst>
              <c:ext xmlns:c16="http://schemas.microsoft.com/office/drawing/2014/chart" uri="{C3380CC4-5D6E-409C-BE32-E72D297353CC}">
                <c16:uniqueId val="{00000001-FCCD-4114-87E9-2ECB238ABC0E}"/>
              </c:ext>
            </c:extLst>
          </c:dPt>
          <c:dPt>
            <c:idx val="1"/>
            <c:bubble3D val="0"/>
            <c:spPr>
              <a:solidFill>
                <a:schemeClr val="accent1">
                  <a:tint val="77000"/>
                </a:schemeClr>
              </a:solidFill>
              <a:ln w="19050">
                <a:solidFill>
                  <a:schemeClr val="lt1"/>
                </a:solidFill>
              </a:ln>
              <a:effectLst/>
            </c:spPr>
            <c:extLst>
              <c:ext xmlns:c16="http://schemas.microsoft.com/office/drawing/2014/chart" uri="{C3380CC4-5D6E-409C-BE32-E72D297353CC}">
                <c16:uniqueId val="{00000003-FCCD-4114-87E9-2ECB238ABC0E}"/>
              </c:ext>
            </c:extLst>
          </c:dPt>
          <c:dLbls>
            <c:dLbl>
              <c:idx val="0"/>
              <c:layout>
                <c:manualLayout>
                  <c:x val="-0.11725067253127025"/>
                  <c:y val="9.8817083348452406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FCCD-4114-87E9-2ECB238ABC0E}"/>
                </c:ext>
              </c:extLst>
            </c:dLbl>
            <c:dLbl>
              <c:idx val="1"/>
              <c:layout>
                <c:manualLayout>
                  <c:x val="0.12150823728081371"/>
                  <c:y val="-9.3029903520124496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FCCD-4114-87E9-2ECB238ABC0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Ovi!$L$3:$M$3</c:f>
              <c:strCache>
                <c:ptCount val="2"/>
                <c:pt idx="0">
                  <c:v>helytelen</c:v>
                </c:pt>
                <c:pt idx="1">
                  <c:v>helyes</c:v>
                </c:pt>
              </c:strCache>
            </c:strRef>
          </c:cat>
          <c:val>
            <c:numRef>
              <c:f>Ovi!$L$4:$M$4</c:f>
              <c:numCache>
                <c:formatCode>0%</c:formatCode>
                <c:ptCount val="2"/>
                <c:pt idx="0">
                  <c:v>0.2857142857142857</c:v>
                </c:pt>
                <c:pt idx="1">
                  <c:v>0.7142857142857143</c:v>
                </c:pt>
              </c:numCache>
            </c:numRef>
          </c:val>
          <c:extLst>
            <c:ext xmlns:c16="http://schemas.microsoft.com/office/drawing/2014/chart" uri="{C3380CC4-5D6E-409C-BE32-E72D297353CC}">
              <c16:uniqueId val="{00000004-FCCD-4114-87E9-2ECB238ABC0E}"/>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2300089670836032"/>
          <c:y val="0.40156109518568245"/>
          <c:w val="0.24394001871960519"/>
          <c:h val="0.1683313779325971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Emberi cikkhez tartozó kép eredetére adott válasz</a:t>
            </a:r>
            <a:endParaRPr lang="en-US" sz="1100">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n-US"/>
          </a:p>
        </c:rich>
      </c:tx>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0.28703696520693539"/>
          <c:y val="0.30258589835361488"/>
          <c:w val="0.42182130250960004"/>
          <c:h val="0.64871003340491518"/>
        </c:manualLayout>
      </c:layout>
      <c:pieChart>
        <c:varyColors val="1"/>
        <c:ser>
          <c:idx val="0"/>
          <c:order val="0"/>
          <c:explosion val="19"/>
          <c:dPt>
            <c:idx val="0"/>
            <c:bubble3D val="0"/>
            <c:explosion val="0"/>
            <c:spPr>
              <a:solidFill>
                <a:schemeClr val="accent3">
                  <a:shade val="76000"/>
                </a:schemeClr>
              </a:solidFill>
              <a:ln w="19050">
                <a:solidFill>
                  <a:schemeClr val="lt1"/>
                </a:solidFill>
              </a:ln>
              <a:effectLst/>
            </c:spPr>
            <c:extLst>
              <c:ext xmlns:c16="http://schemas.microsoft.com/office/drawing/2014/chart" uri="{C3380CC4-5D6E-409C-BE32-E72D297353CC}">
                <c16:uniqueId val="{00000001-148A-4CAD-BB1C-A43BE93BAEEF}"/>
              </c:ext>
            </c:extLst>
          </c:dPt>
          <c:dPt>
            <c:idx val="1"/>
            <c:bubble3D val="0"/>
            <c:explosion val="0"/>
            <c:spPr>
              <a:solidFill>
                <a:schemeClr val="accent3">
                  <a:tint val="77000"/>
                </a:schemeClr>
              </a:solidFill>
              <a:ln w="19050">
                <a:solidFill>
                  <a:schemeClr val="lt1"/>
                </a:solidFill>
              </a:ln>
              <a:effectLst/>
            </c:spPr>
            <c:extLst>
              <c:ext xmlns:c16="http://schemas.microsoft.com/office/drawing/2014/chart" uri="{C3380CC4-5D6E-409C-BE32-E72D297353CC}">
                <c16:uniqueId val="{00000003-148A-4CAD-BB1C-A43BE93BAEEF}"/>
              </c:ext>
            </c:extLst>
          </c:dPt>
          <c:dLbls>
            <c:dLbl>
              <c:idx val="0"/>
              <c:layout>
                <c:manualLayout>
                  <c:x val="-0.14593725353296363"/>
                  <c:y val="-1.1573940370927266E-16"/>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148A-4CAD-BB1C-A43BE93BAEEF}"/>
                </c:ext>
              </c:extLst>
            </c:dLbl>
            <c:dLbl>
              <c:idx val="1"/>
              <c:layout>
                <c:manualLayout>
                  <c:x val="0.14911595102336339"/>
                  <c:y val="4.1534935973912349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148A-4CAD-BB1C-A43BE93BAEE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Ovi!$L$3:$M$3</c:f>
              <c:strCache>
                <c:ptCount val="2"/>
                <c:pt idx="0">
                  <c:v>helytelen</c:v>
                </c:pt>
                <c:pt idx="1">
                  <c:v>helyes</c:v>
                </c:pt>
              </c:strCache>
            </c:strRef>
          </c:cat>
          <c:val>
            <c:numRef>
              <c:f>Ovi!$L$5:$M$5</c:f>
              <c:numCache>
                <c:formatCode>0%</c:formatCode>
                <c:ptCount val="2"/>
                <c:pt idx="0">
                  <c:v>0.55555555555555558</c:v>
                </c:pt>
                <c:pt idx="1">
                  <c:v>0.44444444444444442</c:v>
                </c:pt>
              </c:numCache>
            </c:numRef>
          </c:val>
          <c:extLst>
            <c:ext xmlns:c16="http://schemas.microsoft.com/office/drawing/2014/chart" uri="{C3380CC4-5D6E-409C-BE32-E72D297353CC}">
              <c16:uniqueId val="{00000004-148A-4CAD-BB1C-A43BE93BAEEF}"/>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1225094707989089"/>
          <c:y val="0.4899084347411119"/>
          <c:w val="0.2506276238016667"/>
          <c:h val="0.318228907740911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Ovi</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MI</c:v>
          </c:tx>
          <c:spPr>
            <a:solidFill>
              <a:schemeClr val="accent1"/>
            </a:solidFill>
            <a:ln>
              <a:noFill/>
            </a:ln>
            <a:effectLst/>
          </c:spPr>
          <c:invertIfNegative val="0"/>
          <c:cat>
            <c:strRef>
              <c:f>Ovi!$N$3:$O$3</c:f>
              <c:strCache>
                <c:ptCount val="2"/>
                <c:pt idx="0">
                  <c:v>Információ tartalom</c:v>
                </c:pt>
                <c:pt idx="1">
                  <c:v>Nyelvezet</c:v>
                </c:pt>
              </c:strCache>
            </c:strRef>
          </c:cat>
          <c:val>
            <c:numRef>
              <c:f>Ovi!$N$4:$O$4</c:f>
              <c:numCache>
                <c:formatCode>0.0</c:formatCode>
                <c:ptCount val="2"/>
                <c:pt idx="0">
                  <c:v>6.4285714285714288</c:v>
                </c:pt>
                <c:pt idx="1">
                  <c:v>8.8571428571428577</c:v>
                </c:pt>
              </c:numCache>
            </c:numRef>
          </c:val>
          <c:extLst>
            <c:ext xmlns:c16="http://schemas.microsoft.com/office/drawing/2014/chart" uri="{C3380CC4-5D6E-409C-BE32-E72D297353CC}">
              <c16:uniqueId val="{00000000-34B2-4CA5-A929-C42B797BDDBF}"/>
            </c:ext>
          </c:extLst>
        </c:ser>
        <c:ser>
          <c:idx val="1"/>
          <c:order val="1"/>
          <c:tx>
            <c:v>Emberi</c:v>
          </c:tx>
          <c:spPr>
            <a:solidFill>
              <a:schemeClr val="accent3"/>
            </a:solidFill>
            <a:ln>
              <a:noFill/>
            </a:ln>
            <a:effectLst/>
          </c:spPr>
          <c:invertIfNegative val="0"/>
          <c:cat>
            <c:strRef>
              <c:f>Ovi!$N$3:$O$3</c:f>
              <c:strCache>
                <c:ptCount val="2"/>
                <c:pt idx="0">
                  <c:v>Információ tartalom</c:v>
                </c:pt>
                <c:pt idx="1">
                  <c:v>Nyelvezet</c:v>
                </c:pt>
              </c:strCache>
            </c:strRef>
          </c:cat>
          <c:val>
            <c:numRef>
              <c:f>Ovi!$N$5:$O$5</c:f>
              <c:numCache>
                <c:formatCode>0.0</c:formatCode>
                <c:ptCount val="2"/>
                <c:pt idx="0">
                  <c:v>7.2222222222222223</c:v>
                </c:pt>
                <c:pt idx="1">
                  <c:v>9</c:v>
                </c:pt>
              </c:numCache>
            </c:numRef>
          </c:val>
          <c:extLst>
            <c:ext xmlns:c16="http://schemas.microsoft.com/office/drawing/2014/chart" uri="{C3380CC4-5D6E-409C-BE32-E72D297353CC}">
              <c16:uniqueId val="{00000001-34B2-4CA5-A929-C42B797BDDBF}"/>
            </c:ext>
          </c:extLst>
        </c:ser>
        <c:dLbls>
          <c:showLegendKey val="0"/>
          <c:showVal val="0"/>
          <c:showCatName val="0"/>
          <c:showSerName val="0"/>
          <c:showPercent val="0"/>
          <c:showBubbleSize val="0"/>
        </c:dLbls>
        <c:gapWidth val="219"/>
        <c:overlap val="-27"/>
        <c:axId val="2006077871"/>
        <c:axId val="2006078287"/>
      </c:barChart>
      <c:catAx>
        <c:axId val="20060778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06078287"/>
        <c:crosses val="autoZero"/>
        <c:auto val="1"/>
        <c:lblAlgn val="ctr"/>
        <c:lblOffset val="100"/>
        <c:noMultiLvlLbl val="0"/>
      </c:catAx>
      <c:valAx>
        <c:axId val="2006078287"/>
        <c:scaling>
          <c:orientation val="minMax"/>
          <c:max val="10"/>
          <c:min val="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06077871"/>
        <c:crosses val="autoZero"/>
        <c:crossBetween val="between"/>
        <c:majorUnit val="2"/>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AI</a:t>
            </a:r>
            <a:r>
              <a:rPr lang="en-US" sz="1800" b="0" i="0" baseline="0">
                <a:effectLst/>
              </a:rPr>
              <a:t> </a:t>
            </a:r>
            <a:r>
              <a:rPr lang="en-US" sz="1400" b="0" i="0" baseline="0">
                <a:effectLst/>
              </a:rPr>
              <a:t>cikk szerzőségére adott válasz</a:t>
            </a:r>
            <a:endParaRPr lang="en-US" sz="1100">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n-US"/>
          </a:p>
        </c:rich>
      </c:tx>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0.31811688461849758"/>
          <c:y val="0.39180229053646776"/>
          <c:w val="0.29401586365580956"/>
          <c:h val="0.48276022459217915"/>
        </c:manualLayout>
      </c:layout>
      <c:pieChart>
        <c:varyColors val="1"/>
        <c:ser>
          <c:idx val="0"/>
          <c:order val="0"/>
          <c:dPt>
            <c:idx val="0"/>
            <c:bubble3D val="0"/>
            <c:spPr>
              <a:solidFill>
                <a:schemeClr val="accent1">
                  <a:shade val="76000"/>
                </a:schemeClr>
              </a:solidFill>
              <a:ln w="19050">
                <a:solidFill>
                  <a:schemeClr val="lt1"/>
                </a:solidFill>
              </a:ln>
              <a:effectLst/>
            </c:spPr>
            <c:extLst>
              <c:ext xmlns:c16="http://schemas.microsoft.com/office/drawing/2014/chart" uri="{C3380CC4-5D6E-409C-BE32-E72D297353CC}">
                <c16:uniqueId val="{00000001-CB6F-4C69-A2AE-25EBD46D11C9}"/>
              </c:ext>
            </c:extLst>
          </c:dPt>
          <c:dPt>
            <c:idx val="1"/>
            <c:bubble3D val="0"/>
            <c:spPr>
              <a:solidFill>
                <a:schemeClr val="accent1">
                  <a:tint val="77000"/>
                </a:schemeClr>
              </a:solidFill>
              <a:ln w="19050">
                <a:solidFill>
                  <a:schemeClr val="lt1"/>
                </a:solidFill>
              </a:ln>
              <a:effectLst/>
            </c:spPr>
            <c:extLst>
              <c:ext xmlns:c16="http://schemas.microsoft.com/office/drawing/2014/chart" uri="{C3380CC4-5D6E-409C-BE32-E72D297353CC}">
                <c16:uniqueId val="{00000003-CB6F-4C69-A2AE-25EBD46D11C9}"/>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Bodobács!$J$3:$K$3</c:f>
              <c:strCache>
                <c:ptCount val="2"/>
                <c:pt idx="0">
                  <c:v>helytelen</c:v>
                </c:pt>
                <c:pt idx="1">
                  <c:v>helyes</c:v>
                </c:pt>
              </c:strCache>
            </c:strRef>
          </c:cat>
          <c:val>
            <c:numRef>
              <c:f>Bodobács!$J$4:$K$4</c:f>
              <c:numCache>
                <c:formatCode>0%</c:formatCode>
                <c:ptCount val="2"/>
                <c:pt idx="0">
                  <c:v>0.5714285714285714</c:v>
                </c:pt>
                <c:pt idx="1">
                  <c:v>0.42857142857142855</c:v>
                </c:pt>
              </c:numCache>
            </c:numRef>
          </c:val>
          <c:extLst>
            <c:ext xmlns:c16="http://schemas.microsoft.com/office/drawing/2014/chart" uri="{C3380CC4-5D6E-409C-BE32-E72D297353CC}">
              <c16:uniqueId val="{00000004-CB6F-4C69-A2AE-25EBD46D11C9}"/>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2266525605004217"/>
          <c:y val="0.34373045141509212"/>
          <c:w val="0.20812029553574526"/>
          <c:h val="0.2524118029550103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Bodobács</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8A0-4D66-8D7B-8DDD81491C6C}"/>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78A0-4D66-8D7B-8DDD81491C6C}"/>
              </c:ext>
            </c:extLst>
          </c:dPt>
          <c:dLbls>
            <c:dLbl>
              <c:idx val="0"/>
              <c:layout>
                <c:manualLayout>
                  <c:x val="-0.16557495117882498"/>
                  <c:y val="-1.7520490153454745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78A0-4D66-8D7B-8DDD81491C6C}"/>
                </c:ext>
              </c:extLst>
            </c:dLbl>
            <c:dLbl>
              <c:idx val="1"/>
              <c:layout>
                <c:manualLayout>
                  <c:x val="0.16340319173769222"/>
                  <c:y val="3.1172407130090334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78A0-4D66-8D7B-8DDD81491C6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Bodobács!$H$4:$H$5</c:f>
              <c:strCache>
                <c:ptCount val="2"/>
                <c:pt idx="0">
                  <c:v>ai</c:v>
                </c:pt>
                <c:pt idx="1">
                  <c:v>emberi</c:v>
                </c:pt>
              </c:strCache>
            </c:strRef>
          </c:cat>
          <c:val>
            <c:numRef>
              <c:f>Bodobács!$I$4:$I$5</c:f>
              <c:numCache>
                <c:formatCode>0%</c:formatCode>
                <c:ptCount val="2"/>
                <c:pt idx="0">
                  <c:v>0.53846153846153844</c:v>
                </c:pt>
                <c:pt idx="1">
                  <c:v>0.46153846153846156</c:v>
                </c:pt>
              </c:numCache>
            </c:numRef>
          </c:val>
          <c:extLst>
            <c:ext xmlns:c16="http://schemas.microsoft.com/office/drawing/2014/chart" uri="{C3380CC4-5D6E-409C-BE32-E72D297353CC}">
              <c16:uniqueId val="{00000004-78A0-4D66-8D7B-8DDD81491C6C}"/>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Emberi cikk szerzőségére adott válasz</a:t>
            </a:r>
            <a:endParaRPr lang="en-US" sz="1100">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n-US"/>
          </a:p>
        </c:rich>
      </c:tx>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0.21980592943123489"/>
          <c:y val="0.31843212111854996"/>
          <c:w val="0.42081539376543448"/>
          <c:h val="0.60909465193856116"/>
        </c:manualLayout>
      </c:layout>
      <c:pieChart>
        <c:varyColors val="1"/>
        <c:ser>
          <c:idx val="0"/>
          <c:order val="0"/>
          <c:explosion val="6"/>
          <c:dPt>
            <c:idx val="0"/>
            <c:bubble3D val="0"/>
            <c:explosion val="0"/>
            <c:spPr>
              <a:solidFill>
                <a:schemeClr val="accent3">
                  <a:shade val="76000"/>
                </a:schemeClr>
              </a:solidFill>
              <a:ln w="19050">
                <a:solidFill>
                  <a:schemeClr val="lt1"/>
                </a:solidFill>
              </a:ln>
              <a:effectLst/>
            </c:spPr>
            <c:extLst>
              <c:ext xmlns:c16="http://schemas.microsoft.com/office/drawing/2014/chart" uri="{C3380CC4-5D6E-409C-BE32-E72D297353CC}">
                <c16:uniqueId val="{00000001-03F1-4C46-A0BA-C14FCFD7E7FA}"/>
              </c:ext>
            </c:extLst>
          </c:dPt>
          <c:dPt>
            <c:idx val="1"/>
            <c:bubble3D val="0"/>
            <c:explosion val="0"/>
            <c:spPr>
              <a:solidFill>
                <a:schemeClr val="accent3">
                  <a:tint val="77000"/>
                </a:schemeClr>
              </a:solidFill>
              <a:ln w="19050">
                <a:solidFill>
                  <a:schemeClr val="lt1"/>
                </a:solidFill>
              </a:ln>
              <a:effectLst/>
            </c:spPr>
            <c:extLst>
              <c:ext xmlns:c16="http://schemas.microsoft.com/office/drawing/2014/chart" uri="{C3380CC4-5D6E-409C-BE32-E72D297353CC}">
                <c16:uniqueId val="{00000003-03F1-4C46-A0BA-C14FCFD7E7FA}"/>
              </c:ext>
            </c:extLst>
          </c:dPt>
          <c:dLbls>
            <c:dLbl>
              <c:idx val="0"/>
              <c:layout>
                <c:manualLayout>
                  <c:x val="-0.15745203185808671"/>
                  <c:y val="-0.14281677357175274"/>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03F1-4C46-A0BA-C14FCFD7E7FA}"/>
                </c:ext>
              </c:extLst>
            </c:dLbl>
            <c:dLbl>
              <c:idx val="1"/>
              <c:layout>
                <c:manualLayout>
                  <c:x val="0.14988719082528473"/>
                  <c:y val="0.1102118919627025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03F1-4C46-A0BA-C14FCFD7E7F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Bodobács!$J$3:$K$3</c:f>
              <c:strCache>
                <c:ptCount val="2"/>
                <c:pt idx="0">
                  <c:v>helytelen</c:v>
                </c:pt>
                <c:pt idx="1">
                  <c:v>helyes</c:v>
                </c:pt>
              </c:strCache>
            </c:strRef>
          </c:cat>
          <c:val>
            <c:numRef>
              <c:f>Bodobács!$J$5:$K$5</c:f>
              <c:numCache>
                <c:formatCode>0%</c:formatCode>
                <c:ptCount val="2"/>
                <c:pt idx="0">
                  <c:v>0.66666666666666663</c:v>
                </c:pt>
                <c:pt idx="1">
                  <c:v>0.33333333333333331</c:v>
                </c:pt>
              </c:numCache>
            </c:numRef>
          </c:val>
          <c:extLst>
            <c:ext xmlns:c16="http://schemas.microsoft.com/office/drawing/2014/chart" uri="{C3380CC4-5D6E-409C-BE32-E72D297353CC}">
              <c16:uniqueId val="{00000004-03F1-4C46-A0BA-C14FCFD7E7F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139130238030591"/>
          <c:y val="0.37557815689705459"/>
          <c:w val="0.24538128854582833"/>
          <c:h val="0.3120084588356936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AI cikkhez tartozó kép eredetére adott válasz</a:t>
            </a:r>
            <a:endParaRPr lang="en-US" sz="1100">
              <a:effectLst/>
            </a:endParaRPr>
          </a:p>
        </c:rich>
      </c:tx>
      <c:layout>
        <c:manualLayout>
          <c:xMode val="edge"/>
          <c:yMode val="edge"/>
          <c:x val="0.23031127429296058"/>
          <c:y val="7.168469948450687E-2"/>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0.20817379124367555"/>
          <c:y val="0.33246523796175964"/>
          <c:w val="0.46312041418762812"/>
          <c:h val="0.60100739834705141"/>
        </c:manualLayout>
      </c:layout>
      <c:pieChart>
        <c:varyColors val="1"/>
        <c:ser>
          <c:idx val="0"/>
          <c:order val="0"/>
          <c:dPt>
            <c:idx val="0"/>
            <c:bubble3D val="0"/>
            <c:spPr>
              <a:solidFill>
                <a:schemeClr val="accent1">
                  <a:shade val="76000"/>
                </a:schemeClr>
              </a:solidFill>
              <a:ln w="19050">
                <a:solidFill>
                  <a:schemeClr val="lt1"/>
                </a:solidFill>
              </a:ln>
              <a:effectLst/>
            </c:spPr>
            <c:extLst>
              <c:ext xmlns:c16="http://schemas.microsoft.com/office/drawing/2014/chart" uri="{C3380CC4-5D6E-409C-BE32-E72D297353CC}">
                <c16:uniqueId val="{00000001-B638-4EAF-8958-7EC27A49AA13}"/>
              </c:ext>
            </c:extLst>
          </c:dPt>
          <c:dPt>
            <c:idx val="1"/>
            <c:bubble3D val="0"/>
            <c:spPr>
              <a:solidFill>
                <a:schemeClr val="accent1">
                  <a:tint val="77000"/>
                </a:schemeClr>
              </a:solidFill>
              <a:ln w="19050">
                <a:solidFill>
                  <a:schemeClr val="lt1"/>
                </a:solidFill>
              </a:ln>
              <a:effectLst/>
            </c:spPr>
            <c:extLst>
              <c:ext xmlns:c16="http://schemas.microsoft.com/office/drawing/2014/chart" uri="{C3380CC4-5D6E-409C-BE32-E72D297353CC}">
                <c16:uniqueId val="{00000003-B638-4EAF-8958-7EC27A49AA1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Bodobács!$L$3:$M$3</c:f>
              <c:strCache>
                <c:ptCount val="2"/>
                <c:pt idx="0">
                  <c:v>helytelen</c:v>
                </c:pt>
                <c:pt idx="1">
                  <c:v>helyes</c:v>
                </c:pt>
              </c:strCache>
            </c:strRef>
          </c:cat>
          <c:val>
            <c:numRef>
              <c:f>Bodobács!$L$4:$M$4</c:f>
              <c:numCache>
                <c:formatCode>0%</c:formatCode>
                <c:ptCount val="2"/>
                <c:pt idx="0">
                  <c:v>0.2857142857142857</c:v>
                </c:pt>
                <c:pt idx="1">
                  <c:v>0.7142857142857143</c:v>
                </c:pt>
              </c:numCache>
            </c:numRef>
          </c:val>
          <c:extLst>
            <c:ext xmlns:c16="http://schemas.microsoft.com/office/drawing/2014/chart" uri="{C3380CC4-5D6E-409C-BE32-E72D297353CC}">
              <c16:uniqueId val="{00000004-B638-4EAF-8958-7EC27A49AA13}"/>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2300089670836032"/>
          <c:y val="0.40156109518568245"/>
          <c:w val="0.24394001871960519"/>
          <c:h val="0.1683313779325971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Emberi cikkhez tartozó kép eredetére adott válasz</a:t>
            </a:r>
            <a:endParaRPr lang="en-US" sz="1100">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n-US"/>
          </a:p>
        </c:rich>
      </c:tx>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0.28703696520693539"/>
          <c:y val="0.30258589835361488"/>
          <c:w val="0.42182130250960004"/>
          <c:h val="0.64871003340491518"/>
        </c:manualLayout>
      </c:layout>
      <c:pieChart>
        <c:varyColors val="1"/>
        <c:ser>
          <c:idx val="0"/>
          <c:order val="0"/>
          <c:explosion val="19"/>
          <c:dPt>
            <c:idx val="0"/>
            <c:bubble3D val="0"/>
            <c:explosion val="0"/>
            <c:spPr>
              <a:solidFill>
                <a:schemeClr val="accent3">
                  <a:shade val="76000"/>
                </a:schemeClr>
              </a:solidFill>
              <a:ln w="19050">
                <a:solidFill>
                  <a:schemeClr val="lt1"/>
                </a:solidFill>
              </a:ln>
              <a:effectLst/>
            </c:spPr>
            <c:extLst>
              <c:ext xmlns:c16="http://schemas.microsoft.com/office/drawing/2014/chart" uri="{C3380CC4-5D6E-409C-BE32-E72D297353CC}">
                <c16:uniqueId val="{00000001-A87B-4952-B832-16223D6F37EC}"/>
              </c:ext>
            </c:extLst>
          </c:dPt>
          <c:dPt>
            <c:idx val="1"/>
            <c:bubble3D val="0"/>
            <c:explosion val="0"/>
            <c:spPr>
              <a:solidFill>
                <a:schemeClr val="accent3">
                  <a:tint val="77000"/>
                </a:schemeClr>
              </a:solidFill>
              <a:ln w="19050">
                <a:solidFill>
                  <a:schemeClr val="lt1"/>
                </a:solidFill>
              </a:ln>
              <a:effectLst/>
            </c:spPr>
            <c:extLst>
              <c:ext xmlns:c16="http://schemas.microsoft.com/office/drawing/2014/chart" uri="{C3380CC4-5D6E-409C-BE32-E72D297353CC}">
                <c16:uniqueId val="{00000003-A87B-4952-B832-16223D6F37EC}"/>
              </c:ext>
            </c:extLst>
          </c:dPt>
          <c:dLbls>
            <c:dLbl>
              <c:idx val="0"/>
              <c:layout>
                <c:manualLayout>
                  <c:x val="-0.14593725353296355"/>
                  <c:y val="0.11994949494949494"/>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A87B-4952-B832-16223D6F37EC}"/>
                </c:ext>
              </c:extLst>
            </c:dLbl>
            <c:dLbl>
              <c:idx val="1"/>
              <c:layout>
                <c:manualLayout>
                  <c:x val="0.16964124096556887"/>
                  <c:y val="-6.8944613457408849E-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extLst>
                <c:ext xmlns:c15="http://schemas.microsoft.com/office/drawing/2012/chart" uri="{CE6537A1-D6FC-4f65-9D91-7224C49458BB}">
                  <c15:layout>
                    <c:manualLayout>
                      <c:w val="0.1434522193346521"/>
                      <c:h val="0.13248130915453749"/>
                    </c:manualLayout>
                  </c15:layout>
                </c:ext>
                <c:ext xmlns:c16="http://schemas.microsoft.com/office/drawing/2014/chart" uri="{C3380CC4-5D6E-409C-BE32-E72D297353CC}">
                  <c16:uniqueId val="{00000003-A87B-4952-B832-16223D6F37E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Bodobács!$L$3:$M$3</c:f>
              <c:strCache>
                <c:ptCount val="2"/>
                <c:pt idx="0">
                  <c:v>helytelen</c:v>
                </c:pt>
                <c:pt idx="1">
                  <c:v>helyes</c:v>
                </c:pt>
              </c:strCache>
            </c:strRef>
          </c:cat>
          <c:val>
            <c:numRef>
              <c:f>Bodobács!$L$5:$M$5</c:f>
              <c:numCache>
                <c:formatCode>0%</c:formatCode>
                <c:ptCount val="2"/>
                <c:pt idx="0">
                  <c:v>0.33333333333333331</c:v>
                </c:pt>
                <c:pt idx="1">
                  <c:v>0.66666666666666663</c:v>
                </c:pt>
              </c:numCache>
            </c:numRef>
          </c:val>
          <c:extLst>
            <c:ext xmlns:c16="http://schemas.microsoft.com/office/drawing/2014/chart" uri="{C3380CC4-5D6E-409C-BE32-E72D297353CC}">
              <c16:uniqueId val="{00000004-A87B-4952-B832-16223D6F37EC}"/>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1225094707989089"/>
          <c:y val="0.4899084347411119"/>
          <c:w val="0.2506276238016667"/>
          <c:h val="0.318228907740911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Bodobács</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MI</c:v>
          </c:tx>
          <c:spPr>
            <a:solidFill>
              <a:schemeClr val="accent1"/>
            </a:solidFill>
            <a:ln>
              <a:noFill/>
            </a:ln>
            <a:effectLst/>
          </c:spPr>
          <c:invertIfNegative val="0"/>
          <c:cat>
            <c:strRef>
              <c:f>Bodobács!$N$3:$O$3</c:f>
              <c:strCache>
                <c:ptCount val="2"/>
                <c:pt idx="0">
                  <c:v>Információ tartalom</c:v>
                </c:pt>
                <c:pt idx="1">
                  <c:v>Nyelvezet</c:v>
                </c:pt>
              </c:strCache>
            </c:strRef>
          </c:cat>
          <c:val>
            <c:numRef>
              <c:f>Bodobács!$N$4:$O$4</c:f>
              <c:numCache>
                <c:formatCode>0.0</c:formatCode>
                <c:ptCount val="2"/>
                <c:pt idx="0">
                  <c:v>6.4285714285714288</c:v>
                </c:pt>
                <c:pt idx="1">
                  <c:v>7.2857142857142856</c:v>
                </c:pt>
              </c:numCache>
            </c:numRef>
          </c:val>
          <c:extLst>
            <c:ext xmlns:c16="http://schemas.microsoft.com/office/drawing/2014/chart" uri="{C3380CC4-5D6E-409C-BE32-E72D297353CC}">
              <c16:uniqueId val="{00000000-23CA-44A0-95F3-8D8D57A6667D}"/>
            </c:ext>
          </c:extLst>
        </c:ser>
        <c:ser>
          <c:idx val="1"/>
          <c:order val="1"/>
          <c:tx>
            <c:v>Emberi</c:v>
          </c:tx>
          <c:spPr>
            <a:solidFill>
              <a:schemeClr val="accent3"/>
            </a:solidFill>
            <a:ln>
              <a:noFill/>
            </a:ln>
            <a:effectLst/>
          </c:spPr>
          <c:invertIfNegative val="0"/>
          <c:cat>
            <c:strRef>
              <c:f>Bodobács!$N$3:$O$3</c:f>
              <c:strCache>
                <c:ptCount val="2"/>
                <c:pt idx="0">
                  <c:v>Információ tartalom</c:v>
                </c:pt>
                <c:pt idx="1">
                  <c:v>Nyelvezet</c:v>
                </c:pt>
              </c:strCache>
            </c:strRef>
          </c:cat>
          <c:val>
            <c:numRef>
              <c:f>Bodobács!$N$5:$O$5</c:f>
              <c:numCache>
                <c:formatCode>0.0</c:formatCode>
                <c:ptCount val="2"/>
                <c:pt idx="0">
                  <c:v>7.833333333333333</c:v>
                </c:pt>
                <c:pt idx="1">
                  <c:v>9</c:v>
                </c:pt>
              </c:numCache>
            </c:numRef>
          </c:val>
          <c:extLst>
            <c:ext xmlns:c16="http://schemas.microsoft.com/office/drawing/2014/chart" uri="{C3380CC4-5D6E-409C-BE32-E72D297353CC}">
              <c16:uniqueId val="{00000001-23CA-44A0-95F3-8D8D57A6667D}"/>
            </c:ext>
          </c:extLst>
        </c:ser>
        <c:dLbls>
          <c:showLegendKey val="0"/>
          <c:showVal val="0"/>
          <c:showCatName val="0"/>
          <c:showSerName val="0"/>
          <c:showPercent val="0"/>
          <c:showBubbleSize val="0"/>
        </c:dLbls>
        <c:gapWidth val="219"/>
        <c:overlap val="-27"/>
        <c:axId val="2054120720"/>
        <c:axId val="2054123216"/>
      </c:barChart>
      <c:catAx>
        <c:axId val="2054120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54123216"/>
        <c:crosses val="autoZero"/>
        <c:auto val="1"/>
        <c:lblAlgn val="ctr"/>
        <c:lblOffset val="100"/>
        <c:noMultiLvlLbl val="0"/>
      </c:catAx>
      <c:valAx>
        <c:axId val="205412321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54120720"/>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Pizza</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AF61-499F-97BC-2F0F81317D1F}"/>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AF61-499F-97BC-2F0F81317D1F}"/>
              </c:ext>
            </c:extLst>
          </c:dPt>
          <c:dLbls>
            <c:dLbl>
              <c:idx val="0"/>
              <c:layout>
                <c:manualLayout>
                  <c:x val="-0.16557495117882498"/>
                  <c:y val="-1.7520490153454745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AF61-499F-97BC-2F0F81317D1F}"/>
                </c:ext>
              </c:extLst>
            </c:dLbl>
            <c:dLbl>
              <c:idx val="1"/>
              <c:layout>
                <c:manualLayout>
                  <c:x val="0.16340319173769222"/>
                  <c:y val="3.1172407130090334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AF61-499F-97BC-2F0F81317D1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Pizza!$H$4:$H$5</c:f>
              <c:strCache>
                <c:ptCount val="2"/>
                <c:pt idx="0">
                  <c:v>ai</c:v>
                </c:pt>
                <c:pt idx="1">
                  <c:v>emberi</c:v>
                </c:pt>
              </c:strCache>
            </c:strRef>
          </c:cat>
          <c:val>
            <c:numRef>
              <c:f>Pizza!$I$4:$I$5</c:f>
              <c:numCache>
                <c:formatCode>0%</c:formatCode>
                <c:ptCount val="2"/>
                <c:pt idx="0">
                  <c:v>0.69230769230769229</c:v>
                </c:pt>
                <c:pt idx="1">
                  <c:v>0.30769230769230771</c:v>
                </c:pt>
              </c:numCache>
            </c:numRef>
          </c:val>
          <c:extLst>
            <c:ext xmlns:c16="http://schemas.microsoft.com/office/drawing/2014/chart" uri="{C3380CC4-5D6E-409C-BE32-E72D297353CC}">
              <c16:uniqueId val="{00000004-AF61-499F-97BC-2F0F81317D1F}"/>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AI</a:t>
            </a:r>
            <a:r>
              <a:rPr lang="en-US" sz="1800" b="0" i="0" baseline="0">
                <a:effectLst/>
              </a:rPr>
              <a:t> </a:t>
            </a:r>
            <a:r>
              <a:rPr lang="en-US" sz="1400" b="0" i="0" baseline="0">
                <a:effectLst/>
              </a:rPr>
              <a:t>cikk szerzőségére adott válasz</a:t>
            </a:r>
            <a:endParaRPr lang="en-US" sz="1100">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n-US"/>
          </a:p>
        </c:rich>
      </c:tx>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0.31811688461849758"/>
          <c:y val="0.39180229053646776"/>
          <c:w val="0.29401586365580956"/>
          <c:h val="0.48276022459217915"/>
        </c:manualLayout>
      </c:layout>
      <c:pieChart>
        <c:varyColors val="1"/>
        <c:ser>
          <c:idx val="0"/>
          <c:order val="0"/>
          <c:dPt>
            <c:idx val="0"/>
            <c:bubble3D val="0"/>
            <c:spPr>
              <a:solidFill>
                <a:schemeClr val="accent1">
                  <a:shade val="76000"/>
                </a:schemeClr>
              </a:solidFill>
              <a:ln w="19050">
                <a:solidFill>
                  <a:schemeClr val="lt1"/>
                </a:solidFill>
              </a:ln>
              <a:effectLst/>
            </c:spPr>
            <c:extLst>
              <c:ext xmlns:c16="http://schemas.microsoft.com/office/drawing/2014/chart" uri="{C3380CC4-5D6E-409C-BE32-E72D297353CC}">
                <c16:uniqueId val="{00000001-D3BF-4F2F-B334-D46D9D13C057}"/>
              </c:ext>
            </c:extLst>
          </c:dPt>
          <c:dPt>
            <c:idx val="1"/>
            <c:bubble3D val="0"/>
            <c:spPr>
              <a:solidFill>
                <a:schemeClr val="accent1">
                  <a:tint val="77000"/>
                </a:schemeClr>
              </a:solidFill>
              <a:ln w="19050">
                <a:solidFill>
                  <a:schemeClr val="lt1"/>
                </a:solidFill>
              </a:ln>
              <a:effectLst/>
            </c:spPr>
            <c:extLst>
              <c:ext xmlns:c16="http://schemas.microsoft.com/office/drawing/2014/chart" uri="{C3380CC4-5D6E-409C-BE32-E72D297353CC}">
                <c16:uniqueId val="{00000003-D3BF-4F2F-B334-D46D9D13C057}"/>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Pizza!$J$3:$K$3</c:f>
              <c:strCache>
                <c:ptCount val="2"/>
                <c:pt idx="0">
                  <c:v>helytelen</c:v>
                </c:pt>
                <c:pt idx="1">
                  <c:v>helyes</c:v>
                </c:pt>
              </c:strCache>
            </c:strRef>
          </c:cat>
          <c:val>
            <c:numRef>
              <c:f>Pizza!$J$4:$K$4</c:f>
              <c:numCache>
                <c:formatCode>0%</c:formatCode>
                <c:ptCount val="2"/>
                <c:pt idx="0">
                  <c:v>0.44444444444444442</c:v>
                </c:pt>
                <c:pt idx="1">
                  <c:v>0.55555555555555558</c:v>
                </c:pt>
              </c:numCache>
            </c:numRef>
          </c:val>
          <c:extLst>
            <c:ext xmlns:c16="http://schemas.microsoft.com/office/drawing/2014/chart" uri="{C3380CC4-5D6E-409C-BE32-E72D297353CC}">
              <c16:uniqueId val="{00000004-D3BF-4F2F-B334-D46D9D13C057}"/>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2266525605004217"/>
          <c:y val="0.34373045141509212"/>
          <c:w val="0.20812029553574526"/>
          <c:h val="0.2524118029550103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Emberi cikk szerzőségére adott válasz</a:t>
            </a:r>
            <a:endParaRPr lang="en-US" sz="1100">
              <a:effectLst/>
            </a:endParaRPr>
          </a:p>
        </c:rich>
      </c:tx>
      <c:layout>
        <c:manualLayout>
          <c:xMode val="edge"/>
          <c:yMode val="edge"/>
          <c:x val="0.10801494640756112"/>
          <c:y val="7.130124777183601E-2"/>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0.21980592943123489"/>
          <c:y val="0.31843212111854996"/>
          <c:w val="0.42081539376543448"/>
          <c:h val="0.60909465193856116"/>
        </c:manualLayout>
      </c:layout>
      <c:pieChart>
        <c:varyColors val="1"/>
        <c:ser>
          <c:idx val="0"/>
          <c:order val="0"/>
          <c:explosion val="6"/>
          <c:dPt>
            <c:idx val="0"/>
            <c:bubble3D val="0"/>
            <c:explosion val="0"/>
            <c:spPr>
              <a:solidFill>
                <a:schemeClr val="accent3">
                  <a:shade val="76000"/>
                </a:schemeClr>
              </a:solidFill>
              <a:ln w="19050">
                <a:solidFill>
                  <a:schemeClr val="lt1"/>
                </a:solidFill>
              </a:ln>
              <a:effectLst/>
            </c:spPr>
            <c:extLst>
              <c:ext xmlns:c16="http://schemas.microsoft.com/office/drawing/2014/chart" uri="{C3380CC4-5D6E-409C-BE32-E72D297353CC}">
                <c16:uniqueId val="{00000001-FA90-4F2F-A303-60CC360C1976}"/>
              </c:ext>
            </c:extLst>
          </c:dPt>
          <c:dPt>
            <c:idx val="1"/>
            <c:bubble3D val="0"/>
            <c:explosion val="0"/>
            <c:spPr>
              <a:solidFill>
                <a:schemeClr val="accent3">
                  <a:tint val="77000"/>
                </a:schemeClr>
              </a:solidFill>
              <a:ln w="19050">
                <a:solidFill>
                  <a:schemeClr val="lt1"/>
                </a:solidFill>
              </a:ln>
              <a:effectLst/>
            </c:spPr>
            <c:extLst>
              <c:ext xmlns:c16="http://schemas.microsoft.com/office/drawing/2014/chart" uri="{C3380CC4-5D6E-409C-BE32-E72D297353CC}">
                <c16:uniqueId val="{00000003-FA90-4F2F-A303-60CC360C1976}"/>
              </c:ext>
            </c:extLst>
          </c:dPt>
          <c:dLbls>
            <c:dLbl>
              <c:idx val="0"/>
              <c:layout>
                <c:manualLayout>
                  <c:x val="-0.15745187024035789"/>
                  <c:y val="5.9203428448449343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FA90-4F2F-A303-60CC360C1976}"/>
                </c:ext>
              </c:extLst>
            </c:dLbl>
            <c:dLbl>
              <c:idx val="1"/>
              <c:layout>
                <c:manualLayout>
                  <c:x val="3.9049752401639451E-2"/>
                  <c:y val="-0.1663695781342840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FA90-4F2F-A303-60CC360C197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Pizza!$J$3:$K$3</c:f>
              <c:strCache>
                <c:ptCount val="2"/>
                <c:pt idx="0">
                  <c:v>helytelen</c:v>
                </c:pt>
                <c:pt idx="1">
                  <c:v>helyes</c:v>
                </c:pt>
              </c:strCache>
            </c:strRef>
          </c:cat>
          <c:val>
            <c:numRef>
              <c:f>Pizza!$J$5:$K$5</c:f>
              <c:numCache>
                <c:formatCode>0%</c:formatCode>
                <c:ptCount val="2"/>
                <c:pt idx="0">
                  <c:v>0</c:v>
                </c:pt>
                <c:pt idx="1">
                  <c:v>1</c:v>
                </c:pt>
              </c:numCache>
            </c:numRef>
          </c:val>
          <c:extLst>
            <c:ext xmlns:c16="http://schemas.microsoft.com/office/drawing/2014/chart" uri="{C3380CC4-5D6E-409C-BE32-E72D297353CC}">
              <c16:uniqueId val="{00000004-FA90-4F2F-A303-60CC360C1976}"/>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139130238030591"/>
          <c:y val="0.37557815689705459"/>
          <c:w val="0.24538128854582833"/>
          <c:h val="0.3120084588356936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AI cikkhez tartozó kép eredetére adott válasz</a:t>
            </a:r>
            <a:endParaRPr lang="en-US" sz="1100">
              <a:effectLst/>
            </a:endParaRPr>
          </a:p>
        </c:rich>
      </c:tx>
      <c:layout>
        <c:manualLayout>
          <c:xMode val="edge"/>
          <c:yMode val="edge"/>
          <c:x val="0.23031127429296058"/>
          <c:y val="7.168469948450687E-2"/>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0.20817379124367555"/>
          <c:y val="0.33246523796175964"/>
          <c:w val="0.46312041418762812"/>
          <c:h val="0.60100739834705141"/>
        </c:manualLayout>
      </c:layout>
      <c:pieChart>
        <c:varyColors val="1"/>
        <c:ser>
          <c:idx val="0"/>
          <c:order val="0"/>
          <c:dPt>
            <c:idx val="0"/>
            <c:bubble3D val="0"/>
            <c:spPr>
              <a:solidFill>
                <a:schemeClr val="accent1">
                  <a:shade val="76000"/>
                </a:schemeClr>
              </a:solidFill>
              <a:ln w="19050">
                <a:solidFill>
                  <a:schemeClr val="lt1"/>
                </a:solidFill>
              </a:ln>
              <a:effectLst/>
            </c:spPr>
            <c:extLst>
              <c:ext xmlns:c16="http://schemas.microsoft.com/office/drawing/2014/chart" uri="{C3380CC4-5D6E-409C-BE32-E72D297353CC}">
                <c16:uniqueId val="{00000001-94AD-4A59-9A8A-91F5BEC42214}"/>
              </c:ext>
            </c:extLst>
          </c:dPt>
          <c:dPt>
            <c:idx val="1"/>
            <c:bubble3D val="0"/>
            <c:spPr>
              <a:solidFill>
                <a:schemeClr val="accent1">
                  <a:tint val="77000"/>
                </a:schemeClr>
              </a:solidFill>
              <a:ln w="19050">
                <a:solidFill>
                  <a:schemeClr val="lt1"/>
                </a:solidFill>
              </a:ln>
              <a:effectLst/>
            </c:spPr>
            <c:extLst>
              <c:ext xmlns:c16="http://schemas.microsoft.com/office/drawing/2014/chart" uri="{C3380CC4-5D6E-409C-BE32-E72D297353CC}">
                <c16:uniqueId val="{00000003-94AD-4A59-9A8A-91F5BEC4221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Pizza!$L$3:$M$3</c:f>
              <c:strCache>
                <c:ptCount val="2"/>
                <c:pt idx="0">
                  <c:v>helytelen</c:v>
                </c:pt>
                <c:pt idx="1">
                  <c:v>helyes</c:v>
                </c:pt>
              </c:strCache>
            </c:strRef>
          </c:cat>
          <c:val>
            <c:numRef>
              <c:f>Pizza!$L$4:$M$4</c:f>
              <c:numCache>
                <c:formatCode>0%</c:formatCode>
                <c:ptCount val="2"/>
                <c:pt idx="0">
                  <c:v>0.33333333333333331</c:v>
                </c:pt>
                <c:pt idx="1">
                  <c:v>0.66666666666666663</c:v>
                </c:pt>
              </c:numCache>
            </c:numRef>
          </c:val>
          <c:extLst>
            <c:ext xmlns:c16="http://schemas.microsoft.com/office/drawing/2014/chart" uri="{C3380CC4-5D6E-409C-BE32-E72D297353CC}">
              <c16:uniqueId val="{00000004-94AD-4A59-9A8A-91F5BEC42214}"/>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2300089670836032"/>
          <c:y val="0.40156109518568245"/>
          <c:w val="0.24394001871960519"/>
          <c:h val="0.1683313779325971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Emberi cikkhez tartozó kép eredetére adott válasz</a:t>
            </a:r>
            <a:endParaRPr lang="en-US" sz="1100">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n-US"/>
          </a:p>
        </c:rich>
      </c:tx>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0.28703696520693539"/>
          <c:y val="0.30258589835361488"/>
          <c:w val="0.42182130250960004"/>
          <c:h val="0.64871003340491518"/>
        </c:manualLayout>
      </c:layout>
      <c:pieChart>
        <c:varyColors val="1"/>
        <c:ser>
          <c:idx val="0"/>
          <c:order val="0"/>
          <c:explosion val="19"/>
          <c:dPt>
            <c:idx val="0"/>
            <c:bubble3D val="0"/>
            <c:explosion val="0"/>
            <c:spPr>
              <a:solidFill>
                <a:schemeClr val="accent3">
                  <a:shade val="76000"/>
                </a:schemeClr>
              </a:solidFill>
              <a:ln w="19050">
                <a:solidFill>
                  <a:schemeClr val="lt1"/>
                </a:solidFill>
              </a:ln>
              <a:effectLst/>
            </c:spPr>
            <c:extLst>
              <c:ext xmlns:c16="http://schemas.microsoft.com/office/drawing/2014/chart" uri="{C3380CC4-5D6E-409C-BE32-E72D297353CC}">
                <c16:uniqueId val="{00000001-0705-4DB9-9564-C0D72AF3633A}"/>
              </c:ext>
            </c:extLst>
          </c:dPt>
          <c:dPt>
            <c:idx val="1"/>
            <c:bubble3D val="0"/>
            <c:explosion val="0"/>
            <c:spPr>
              <a:solidFill>
                <a:schemeClr val="accent3">
                  <a:tint val="77000"/>
                </a:schemeClr>
              </a:solidFill>
              <a:ln w="19050">
                <a:solidFill>
                  <a:schemeClr val="lt1"/>
                </a:solidFill>
              </a:ln>
              <a:effectLst/>
            </c:spPr>
            <c:extLst>
              <c:ext xmlns:c16="http://schemas.microsoft.com/office/drawing/2014/chart" uri="{C3380CC4-5D6E-409C-BE32-E72D297353CC}">
                <c16:uniqueId val="{00000003-0705-4DB9-9564-C0D72AF3633A}"/>
              </c:ext>
            </c:extLst>
          </c:dPt>
          <c:dLbls>
            <c:dLbl>
              <c:idx val="0"/>
              <c:layout>
                <c:manualLayout>
                  <c:x val="-0.16646270509289796"/>
                  <c:y val="2.5252525252525138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0705-4DB9-9564-C0D72AF3633A}"/>
                </c:ext>
              </c:extLst>
            </c:dLbl>
            <c:dLbl>
              <c:idx val="1"/>
              <c:layout>
                <c:manualLayout>
                  <c:x val="0.16964124096556893"/>
                  <c:y val="1.3126093613298338E-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extLst>
                <c:ext xmlns:c15="http://schemas.microsoft.com/office/drawing/2012/chart" uri="{CE6537A1-D6FC-4f65-9D91-7224C49458BB}">
                  <c15:layout>
                    <c:manualLayout>
                      <c:w val="0.1434522193346521"/>
                      <c:h val="0.13248130915453749"/>
                    </c:manualLayout>
                  </c15:layout>
                </c:ext>
                <c:ext xmlns:c16="http://schemas.microsoft.com/office/drawing/2014/chart" uri="{C3380CC4-5D6E-409C-BE32-E72D297353CC}">
                  <c16:uniqueId val="{00000003-0705-4DB9-9564-C0D72AF3633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Pizza!$L$3:$M$3</c:f>
              <c:strCache>
                <c:ptCount val="2"/>
                <c:pt idx="0">
                  <c:v>helytelen</c:v>
                </c:pt>
                <c:pt idx="1">
                  <c:v>helyes</c:v>
                </c:pt>
              </c:strCache>
            </c:strRef>
          </c:cat>
          <c:val>
            <c:numRef>
              <c:f>Pizza!$L$5:$M$5</c:f>
              <c:numCache>
                <c:formatCode>0%</c:formatCode>
                <c:ptCount val="2"/>
                <c:pt idx="0">
                  <c:v>0.5</c:v>
                </c:pt>
                <c:pt idx="1">
                  <c:v>0.5</c:v>
                </c:pt>
              </c:numCache>
            </c:numRef>
          </c:val>
          <c:extLst>
            <c:ext xmlns:c16="http://schemas.microsoft.com/office/drawing/2014/chart" uri="{C3380CC4-5D6E-409C-BE32-E72D297353CC}">
              <c16:uniqueId val="{00000004-0705-4DB9-9564-C0D72AF3633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1225094707989089"/>
          <c:y val="0.4899084347411119"/>
          <c:w val="0.2506276238016667"/>
          <c:h val="0.318228907740911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Pizza</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MI</c:v>
          </c:tx>
          <c:spPr>
            <a:solidFill>
              <a:schemeClr val="accent1"/>
            </a:solidFill>
            <a:ln>
              <a:noFill/>
            </a:ln>
            <a:effectLst/>
          </c:spPr>
          <c:invertIfNegative val="0"/>
          <c:cat>
            <c:strRef>
              <c:f>Pizza!$N$3:$O$3</c:f>
              <c:strCache>
                <c:ptCount val="2"/>
                <c:pt idx="0">
                  <c:v>Információ tartalom</c:v>
                </c:pt>
                <c:pt idx="1">
                  <c:v>Nyelvezet</c:v>
                </c:pt>
              </c:strCache>
            </c:strRef>
          </c:cat>
          <c:val>
            <c:numRef>
              <c:f>Pizza!$N$4:$O$4</c:f>
              <c:numCache>
                <c:formatCode>0.0</c:formatCode>
                <c:ptCount val="2"/>
                <c:pt idx="0">
                  <c:v>6.1111111111111107</c:v>
                </c:pt>
                <c:pt idx="1">
                  <c:v>7.8888888888888893</c:v>
                </c:pt>
              </c:numCache>
            </c:numRef>
          </c:val>
          <c:extLst>
            <c:ext xmlns:c16="http://schemas.microsoft.com/office/drawing/2014/chart" uri="{C3380CC4-5D6E-409C-BE32-E72D297353CC}">
              <c16:uniqueId val="{00000000-5FD0-468E-9282-C1002616F63E}"/>
            </c:ext>
          </c:extLst>
        </c:ser>
        <c:ser>
          <c:idx val="1"/>
          <c:order val="1"/>
          <c:tx>
            <c:v>Emberi</c:v>
          </c:tx>
          <c:spPr>
            <a:solidFill>
              <a:schemeClr val="accent3"/>
            </a:solidFill>
            <a:ln>
              <a:noFill/>
            </a:ln>
            <a:effectLst/>
          </c:spPr>
          <c:invertIfNegative val="0"/>
          <c:cat>
            <c:strRef>
              <c:f>Pizza!$N$3:$O$3</c:f>
              <c:strCache>
                <c:ptCount val="2"/>
                <c:pt idx="0">
                  <c:v>Információ tartalom</c:v>
                </c:pt>
                <c:pt idx="1">
                  <c:v>Nyelvezet</c:v>
                </c:pt>
              </c:strCache>
            </c:strRef>
          </c:cat>
          <c:val>
            <c:numRef>
              <c:f>Pizza!$N$5:$O$5</c:f>
              <c:numCache>
                <c:formatCode>0.0</c:formatCode>
                <c:ptCount val="2"/>
                <c:pt idx="0">
                  <c:v>6.75</c:v>
                </c:pt>
                <c:pt idx="1">
                  <c:v>10</c:v>
                </c:pt>
              </c:numCache>
            </c:numRef>
          </c:val>
          <c:extLst>
            <c:ext xmlns:c16="http://schemas.microsoft.com/office/drawing/2014/chart" uri="{C3380CC4-5D6E-409C-BE32-E72D297353CC}">
              <c16:uniqueId val="{00000001-5FD0-468E-9282-C1002616F63E}"/>
            </c:ext>
          </c:extLst>
        </c:ser>
        <c:dLbls>
          <c:showLegendKey val="0"/>
          <c:showVal val="0"/>
          <c:showCatName val="0"/>
          <c:showSerName val="0"/>
          <c:showPercent val="0"/>
          <c:showBubbleSize val="0"/>
        </c:dLbls>
        <c:gapWidth val="219"/>
        <c:overlap val="-27"/>
        <c:axId val="2066488496"/>
        <c:axId val="2066483504"/>
      </c:barChart>
      <c:catAx>
        <c:axId val="20664884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66483504"/>
        <c:crosses val="autoZero"/>
        <c:auto val="1"/>
        <c:lblAlgn val="ctr"/>
        <c:lblOffset val="100"/>
        <c:noMultiLvlLbl val="0"/>
      </c:catAx>
      <c:valAx>
        <c:axId val="2066483504"/>
        <c:scaling>
          <c:orientation val="minMax"/>
          <c:max val="1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6648849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Fejeshima</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7A8-48F8-863E-6CAFED361E0F}"/>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C7A8-48F8-863E-6CAFED361E0F}"/>
              </c:ext>
            </c:extLst>
          </c:dPt>
          <c:dLbls>
            <c:dLbl>
              <c:idx val="0"/>
              <c:layout>
                <c:manualLayout>
                  <c:x val="-0.15111363519907087"/>
                  <c:y val="3.360425422282335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C7A8-48F8-863E-6CAFED361E0F}"/>
                </c:ext>
              </c:extLst>
            </c:dLbl>
            <c:dLbl>
              <c:idx val="1"/>
              <c:layout>
                <c:manualLayout>
                  <c:x val="7.944044955334963E-3"/>
                  <c:y val="-0.15798914706213871"/>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C7A8-48F8-863E-6CAFED361E0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Fejeshima!$H$4:$H$5</c:f>
              <c:strCache>
                <c:ptCount val="2"/>
                <c:pt idx="0">
                  <c:v>ai</c:v>
                </c:pt>
                <c:pt idx="1">
                  <c:v>emberi</c:v>
                </c:pt>
              </c:strCache>
            </c:strRef>
          </c:cat>
          <c:val>
            <c:numRef>
              <c:f>Fejeshima!$I$4:$I$5</c:f>
              <c:numCache>
                <c:formatCode>0%</c:formatCode>
                <c:ptCount val="2"/>
                <c:pt idx="0">
                  <c:v>0</c:v>
                </c:pt>
                <c:pt idx="1">
                  <c:v>1</c:v>
                </c:pt>
              </c:numCache>
            </c:numRef>
          </c:val>
          <c:extLst>
            <c:ext xmlns:c16="http://schemas.microsoft.com/office/drawing/2014/chart" uri="{C3380CC4-5D6E-409C-BE32-E72D297353CC}">
              <c16:uniqueId val="{00000004-C7A8-48F8-863E-6CAFED361E0F}"/>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Emberi cikk szerzőségére adott válasz</a:t>
            </a:r>
            <a:endParaRPr lang="en-US" sz="1100">
              <a:effectLst/>
            </a:endParaRPr>
          </a:p>
        </c:rich>
      </c:tx>
      <c:layout>
        <c:manualLayout>
          <c:xMode val="edge"/>
          <c:yMode val="edge"/>
          <c:x val="0.10801494640756112"/>
          <c:y val="7.130124777183601E-2"/>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0.21980592943123489"/>
          <c:y val="0.31843212111854996"/>
          <c:w val="0.42081539376543448"/>
          <c:h val="0.60909465193856116"/>
        </c:manualLayout>
      </c:layout>
      <c:pieChart>
        <c:varyColors val="1"/>
        <c:ser>
          <c:idx val="0"/>
          <c:order val="0"/>
          <c:explosion val="6"/>
          <c:dPt>
            <c:idx val="0"/>
            <c:bubble3D val="0"/>
            <c:explosion val="0"/>
            <c:spPr>
              <a:solidFill>
                <a:schemeClr val="accent3">
                  <a:shade val="76000"/>
                </a:schemeClr>
              </a:solidFill>
              <a:ln w="19050">
                <a:solidFill>
                  <a:schemeClr val="lt1"/>
                </a:solidFill>
              </a:ln>
              <a:effectLst/>
            </c:spPr>
            <c:extLst>
              <c:ext xmlns:c16="http://schemas.microsoft.com/office/drawing/2014/chart" uri="{C3380CC4-5D6E-409C-BE32-E72D297353CC}">
                <c16:uniqueId val="{00000001-028A-429A-97B4-598B19713FEE}"/>
              </c:ext>
            </c:extLst>
          </c:dPt>
          <c:dPt>
            <c:idx val="1"/>
            <c:bubble3D val="0"/>
            <c:explosion val="0"/>
            <c:spPr>
              <a:solidFill>
                <a:schemeClr val="accent3">
                  <a:tint val="77000"/>
                </a:schemeClr>
              </a:solidFill>
              <a:ln w="19050">
                <a:solidFill>
                  <a:schemeClr val="lt1"/>
                </a:solidFill>
              </a:ln>
              <a:effectLst/>
            </c:spPr>
            <c:extLst>
              <c:ext xmlns:c16="http://schemas.microsoft.com/office/drawing/2014/chart" uri="{C3380CC4-5D6E-409C-BE32-E72D297353CC}">
                <c16:uniqueId val="{00000003-028A-429A-97B4-598B19713FEE}"/>
              </c:ext>
            </c:extLst>
          </c:dPt>
          <c:dLbls>
            <c:dLbl>
              <c:idx val="0"/>
              <c:layout>
                <c:manualLayout>
                  <c:x val="-0.15745187024035789"/>
                  <c:y val="5.9203428448449343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028A-429A-97B4-598B19713FEE}"/>
                </c:ext>
              </c:extLst>
            </c:dLbl>
            <c:dLbl>
              <c:idx val="1"/>
              <c:layout>
                <c:manualLayout>
                  <c:x val="0.17451773269720594"/>
                  <c:y val="-8.9126559714795009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028A-429A-97B4-598B19713FE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Fejeshima!$J$3:$K$3</c:f>
              <c:strCache>
                <c:ptCount val="2"/>
                <c:pt idx="0">
                  <c:v>helytelen</c:v>
                </c:pt>
                <c:pt idx="1">
                  <c:v>helyes</c:v>
                </c:pt>
              </c:strCache>
            </c:strRef>
          </c:cat>
          <c:val>
            <c:numRef>
              <c:f>Fejeshima!$J$5:$K$5</c:f>
              <c:numCache>
                <c:formatCode>0%</c:formatCode>
                <c:ptCount val="2"/>
                <c:pt idx="0">
                  <c:v>0.42857142857142855</c:v>
                </c:pt>
                <c:pt idx="1">
                  <c:v>0.5714285714285714</c:v>
                </c:pt>
              </c:numCache>
            </c:numRef>
          </c:val>
          <c:extLst>
            <c:ext xmlns:c16="http://schemas.microsoft.com/office/drawing/2014/chart" uri="{C3380CC4-5D6E-409C-BE32-E72D297353CC}">
              <c16:uniqueId val="{00000004-028A-429A-97B4-598B19713FEE}"/>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139130238030591"/>
          <c:y val="0.37557815689705459"/>
          <c:w val="0.24538128854582833"/>
          <c:h val="0.3120084588356936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Emberi cikkhez tartozó kép eredetére adott válasz</a:t>
            </a:r>
            <a:endParaRPr lang="en-US" sz="1100">
              <a:effectLst/>
            </a:endParaRPr>
          </a:p>
        </c:rich>
      </c:tx>
      <c:layout>
        <c:manualLayout>
          <c:xMode val="edge"/>
          <c:yMode val="edge"/>
          <c:x val="0.18758194018851093"/>
          <c:y val="0"/>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0.28703696520693539"/>
          <c:y val="0.30258589835361488"/>
          <c:w val="0.42182130250960004"/>
          <c:h val="0.64871003340491518"/>
        </c:manualLayout>
      </c:layout>
      <c:pieChart>
        <c:varyColors val="1"/>
        <c:ser>
          <c:idx val="0"/>
          <c:order val="0"/>
          <c:explosion val="19"/>
          <c:dPt>
            <c:idx val="0"/>
            <c:bubble3D val="0"/>
            <c:explosion val="0"/>
            <c:spPr>
              <a:solidFill>
                <a:schemeClr val="accent3">
                  <a:shade val="76000"/>
                </a:schemeClr>
              </a:solidFill>
              <a:ln w="19050">
                <a:solidFill>
                  <a:schemeClr val="lt1"/>
                </a:solidFill>
              </a:ln>
              <a:effectLst/>
            </c:spPr>
            <c:extLst>
              <c:ext xmlns:c16="http://schemas.microsoft.com/office/drawing/2014/chart" uri="{C3380CC4-5D6E-409C-BE32-E72D297353CC}">
                <c16:uniqueId val="{00000001-A6EF-4ED4-9D8C-EC8A1F3AA145}"/>
              </c:ext>
            </c:extLst>
          </c:dPt>
          <c:dPt>
            <c:idx val="1"/>
            <c:bubble3D val="0"/>
            <c:explosion val="0"/>
            <c:spPr>
              <a:solidFill>
                <a:schemeClr val="accent3">
                  <a:tint val="77000"/>
                </a:schemeClr>
              </a:solidFill>
              <a:ln w="19050">
                <a:solidFill>
                  <a:schemeClr val="lt1"/>
                </a:solidFill>
              </a:ln>
              <a:effectLst/>
            </c:spPr>
            <c:extLst>
              <c:ext xmlns:c16="http://schemas.microsoft.com/office/drawing/2014/chart" uri="{C3380CC4-5D6E-409C-BE32-E72D297353CC}">
                <c16:uniqueId val="{00000003-A6EF-4ED4-9D8C-EC8A1F3AA145}"/>
              </c:ext>
            </c:extLst>
          </c:dPt>
          <c:dLbls>
            <c:dLbl>
              <c:idx val="0"/>
              <c:layout>
                <c:manualLayout>
                  <c:x val="-0.12130671166104237"/>
                  <c:y val="-0.2020202020202020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A6EF-4ED4-9D8C-EC8A1F3AA145}"/>
                </c:ext>
              </c:extLst>
            </c:dLbl>
            <c:dLbl>
              <c:idx val="1"/>
              <c:layout>
                <c:manualLayout>
                  <c:x val="0.10395979597377913"/>
                  <c:y val="0.15832811381531847"/>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extLst>
                <c:ext xmlns:c15="http://schemas.microsoft.com/office/drawing/2012/chart" uri="{CE6537A1-D6FC-4f65-9D91-7224C49458BB}">
                  <c15:layout>
                    <c:manualLayout>
                      <c:w val="0.1434522193346521"/>
                      <c:h val="0.13248130915453749"/>
                    </c:manualLayout>
                  </c15:layout>
                </c:ext>
                <c:ext xmlns:c16="http://schemas.microsoft.com/office/drawing/2014/chart" uri="{C3380CC4-5D6E-409C-BE32-E72D297353CC}">
                  <c16:uniqueId val="{00000003-A6EF-4ED4-9D8C-EC8A1F3AA14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Fejeshima!$L$3:$M$3</c:f>
              <c:strCache>
                <c:ptCount val="2"/>
                <c:pt idx="0">
                  <c:v>helytelen</c:v>
                </c:pt>
                <c:pt idx="1">
                  <c:v>helyes</c:v>
                </c:pt>
              </c:strCache>
            </c:strRef>
          </c:cat>
          <c:val>
            <c:numRef>
              <c:f>Fejeshima!$L$5:$M$5</c:f>
              <c:numCache>
                <c:formatCode>0%</c:formatCode>
                <c:ptCount val="2"/>
                <c:pt idx="0">
                  <c:v>0.8571428571428571</c:v>
                </c:pt>
                <c:pt idx="1">
                  <c:v>0.14285714285714285</c:v>
                </c:pt>
              </c:numCache>
            </c:numRef>
          </c:val>
          <c:extLst>
            <c:ext xmlns:c16="http://schemas.microsoft.com/office/drawing/2014/chart" uri="{C3380CC4-5D6E-409C-BE32-E72D297353CC}">
              <c16:uniqueId val="{00000004-A6EF-4ED4-9D8C-EC8A1F3AA145}"/>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1225094707989089"/>
          <c:y val="0.4899084347411119"/>
          <c:w val="0.2506276238016667"/>
          <c:h val="0.318228907740911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Fejeshima</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3725104214914313"/>
          <c:y val="0.23684546615581098"/>
          <c:w val="0.78859226898963208"/>
          <c:h val="0.42354210034090567"/>
        </c:manualLayout>
      </c:layout>
      <c:barChart>
        <c:barDir val="col"/>
        <c:grouping val="clustered"/>
        <c:varyColors val="0"/>
        <c:ser>
          <c:idx val="0"/>
          <c:order val="0"/>
          <c:tx>
            <c:v>Emberi</c:v>
          </c:tx>
          <c:spPr>
            <a:solidFill>
              <a:schemeClr val="accent3"/>
            </a:solidFill>
            <a:ln>
              <a:noFill/>
            </a:ln>
            <a:effectLst/>
          </c:spPr>
          <c:invertIfNegative val="0"/>
          <c:cat>
            <c:strRef>
              <c:f>Fejeshima!$N$3:$O$3</c:f>
              <c:strCache>
                <c:ptCount val="2"/>
                <c:pt idx="0">
                  <c:v>Információ tartalom</c:v>
                </c:pt>
                <c:pt idx="1">
                  <c:v>Nyelvezet</c:v>
                </c:pt>
              </c:strCache>
            </c:strRef>
          </c:cat>
          <c:val>
            <c:numRef>
              <c:f>Fejeshima!$N$5:$O$5</c:f>
              <c:numCache>
                <c:formatCode>0.0</c:formatCode>
                <c:ptCount val="2"/>
                <c:pt idx="0">
                  <c:v>7.4285714285714288</c:v>
                </c:pt>
                <c:pt idx="1">
                  <c:v>8.7142857142857135</c:v>
                </c:pt>
              </c:numCache>
            </c:numRef>
          </c:val>
          <c:extLst>
            <c:ext xmlns:c16="http://schemas.microsoft.com/office/drawing/2014/chart" uri="{C3380CC4-5D6E-409C-BE32-E72D297353CC}">
              <c16:uniqueId val="{00000000-4ECC-4322-9C1D-9FEF4092A322}"/>
            </c:ext>
          </c:extLst>
        </c:ser>
        <c:dLbls>
          <c:showLegendKey val="0"/>
          <c:showVal val="0"/>
          <c:showCatName val="0"/>
          <c:showSerName val="0"/>
          <c:showPercent val="0"/>
          <c:showBubbleSize val="0"/>
        </c:dLbls>
        <c:gapWidth val="219"/>
        <c:overlap val="-27"/>
        <c:axId val="2066482672"/>
        <c:axId val="2066490992"/>
      </c:barChart>
      <c:catAx>
        <c:axId val="20664826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66490992"/>
        <c:crosses val="autoZero"/>
        <c:auto val="1"/>
        <c:lblAlgn val="ctr"/>
        <c:lblOffset val="100"/>
        <c:noMultiLvlLbl val="0"/>
      </c:catAx>
      <c:valAx>
        <c:axId val="206649099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66482672"/>
        <c:crosses val="autoZero"/>
        <c:crossBetween val="between"/>
        <c:majorUnit val="2"/>
      </c:valAx>
      <c:spPr>
        <a:noFill/>
        <a:ln>
          <a:noFill/>
        </a:ln>
        <a:effectLst/>
      </c:spPr>
    </c:plotArea>
    <c:legend>
      <c:legendPos val="r"/>
      <c:layout>
        <c:manualLayout>
          <c:xMode val="edge"/>
          <c:yMode val="edge"/>
          <c:x val="0.23132253817110071"/>
          <c:y val="0.8235380778552106"/>
          <c:w val="0.538710401841481"/>
          <c:h val="0.1278418038654259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Távol</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89C5-49A6-9ADA-15F2EEFD3D00}"/>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89C5-49A6-9ADA-15F2EEFD3D00}"/>
              </c:ext>
            </c:extLst>
          </c:dPt>
          <c:dLbls>
            <c:dLbl>
              <c:idx val="0"/>
              <c:layout>
                <c:manualLayout>
                  <c:x val="-0.16557495117882498"/>
                  <c:y val="-1.7520490153454745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89C5-49A6-9ADA-15F2EEFD3D00}"/>
                </c:ext>
              </c:extLst>
            </c:dLbl>
            <c:dLbl>
              <c:idx val="1"/>
              <c:layout>
                <c:manualLayout>
                  <c:x val="0.17063384972756923"/>
                  <c:y val="-4.5514709434326846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89C5-49A6-9ADA-15F2EEFD3D0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Távol!$H$4:$H$5</c:f>
              <c:strCache>
                <c:ptCount val="2"/>
                <c:pt idx="0">
                  <c:v>ai</c:v>
                </c:pt>
                <c:pt idx="1">
                  <c:v>emberi</c:v>
                </c:pt>
              </c:strCache>
            </c:strRef>
          </c:cat>
          <c:val>
            <c:numRef>
              <c:f>Távol!$I$4:$I$5</c:f>
              <c:numCache>
                <c:formatCode>0%</c:formatCode>
                <c:ptCount val="2"/>
                <c:pt idx="0">
                  <c:v>0.33333333333333331</c:v>
                </c:pt>
                <c:pt idx="1">
                  <c:v>0.66666666666666663</c:v>
                </c:pt>
              </c:numCache>
            </c:numRef>
          </c:val>
          <c:extLst>
            <c:ext xmlns:c16="http://schemas.microsoft.com/office/drawing/2014/chart" uri="{C3380CC4-5D6E-409C-BE32-E72D297353CC}">
              <c16:uniqueId val="{00000004-89C5-49A6-9ADA-15F2EEFD3D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AI</a:t>
            </a:r>
            <a:r>
              <a:rPr lang="en-US" sz="1800" b="0" i="0" baseline="0">
                <a:effectLst/>
              </a:rPr>
              <a:t> </a:t>
            </a:r>
            <a:r>
              <a:rPr lang="en-US" sz="1400" b="0" i="0" baseline="0">
                <a:effectLst/>
              </a:rPr>
              <a:t>cikk szerzőségére adott válasz</a:t>
            </a:r>
            <a:endParaRPr lang="en-US" sz="1100">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n-US"/>
          </a:p>
        </c:rich>
      </c:tx>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0.31811688461849758"/>
          <c:y val="0.39180229053646776"/>
          <c:w val="0.29401586365580956"/>
          <c:h val="0.48276022459217915"/>
        </c:manualLayout>
      </c:layout>
      <c:pieChart>
        <c:varyColors val="1"/>
        <c:ser>
          <c:idx val="0"/>
          <c:order val="0"/>
          <c:dPt>
            <c:idx val="0"/>
            <c:bubble3D val="0"/>
            <c:spPr>
              <a:solidFill>
                <a:schemeClr val="accent1">
                  <a:shade val="76000"/>
                </a:schemeClr>
              </a:solidFill>
              <a:ln w="19050">
                <a:solidFill>
                  <a:schemeClr val="lt1"/>
                </a:solidFill>
              </a:ln>
              <a:effectLst/>
            </c:spPr>
            <c:extLst>
              <c:ext xmlns:c16="http://schemas.microsoft.com/office/drawing/2014/chart" uri="{C3380CC4-5D6E-409C-BE32-E72D297353CC}">
                <c16:uniqueId val="{00000001-89D4-45F2-AA42-1FCF01CCB9D9}"/>
              </c:ext>
            </c:extLst>
          </c:dPt>
          <c:dPt>
            <c:idx val="1"/>
            <c:bubble3D val="0"/>
            <c:spPr>
              <a:solidFill>
                <a:schemeClr val="accent1">
                  <a:tint val="77000"/>
                </a:schemeClr>
              </a:solidFill>
              <a:ln w="19050">
                <a:solidFill>
                  <a:schemeClr val="lt1"/>
                </a:solidFill>
              </a:ln>
              <a:effectLst/>
            </c:spPr>
            <c:extLst>
              <c:ext xmlns:c16="http://schemas.microsoft.com/office/drawing/2014/chart" uri="{C3380CC4-5D6E-409C-BE32-E72D297353CC}">
                <c16:uniqueId val="{00000003-89D4-45F2-AA42-1FCF01CCB9D9}"/>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Távol!$J$3:$K$3</c:f>
              <c:strCache>
                <c:ptCount val="2"/>
                <c:pt idx="0">
                  <c:v>helytelen</c:v>
                </c:pt>
                <c:pt idx="1">
                  <c:v>helyes</c:v>
                </c:pt>
              </c:strCache>
            </c:strRef>
          </c:cat>
          <c:val>
            <c:numRef>
              <c:f>Távol!$J$4:$K$4</c:f>
              <c:numCache>
                <c:formatCode>0%</c:formatCode>
                <c:ptCount val="2"/>
                <c:pt idx="0">
                  <c:v>0.5</c:v>
                </c:pt>
                <c:pt idx="1">
                  <c:v>0.5</c:v>
                </c:pt>
              </c:numCache>
            </c:numRef>
          </c:val>
          <c:extLst>
            <c:ext xmlns:c16="http://schemas.microsoft.com/office/drawing/2014/chart" uri="{C3380CC4-5D6E-409C-BE32-E72D297353CC}">
              <c16:uniqueId val="{00000004-89D4-45F2-AA42-1FCF01CCB9D9}"/>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2266525605004217"/>
          <c:y val="0.34373045141509212"/>
          <c:w val="0.20812029553574526"/>
          <c:h val="0.2524118029550103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AI cikkhez tartozó kép eredetére adott válasz</a:t>
            </a:r>
            <a:endParaRPr lang="en-US" sz="1100">
              <a:effectLst/>
            </a:endParaRPr>
          </a:p>
        </c:rich>
      </c:tx>
      <c:layout>
        <c:manualLayout>
          <c:xMode val="edge"/>
          <c:yMode val="edge"/>
          <c:x val="0.23031127429296058"/>
          <c:y val="7.168469948450687E-2"/>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0.20817379124367555"/>
          <c:y val="0.33246523796175964"/>
          <c:w val="0.46312041418762812"/>
          <c:h val="0.60100739834705141"/>
        </c:manualLayout>
      </c:layout>
      <c:pieChart>
        <c:varyColors val="1"/>
        <c:ser>
          <c:idx val="0"/>
          <c:order val="0"/>
          <c:dPt>
            <c:idx val="0"/>
            <c:bubble3D val="0"/>
            <c:spPr>
              <a:solidFill>
                <a:schemeClr val="accent1">
                  <a:shade val="76000"/>
                </a:schemeClr>
              </a:solidFill>
              <a:ln w="19050">
                <a:solidFill>
                  <a:schemeClr val="lt1"/>
                </a:solidFill>
              </a:ln>
              <a:effectLst/>
            </c:spPr>
            <c:extLst>
              <c:ext xmlns:c16="http://schemas.microsoft.com/office/drawing/2014/chart" uri="{C3380CC4-5D6E-409C-BE32-E72D297353CC}">
                <c16:uniqueId val="{00000001-2901-483C-B4A8-7D8E4E9BC7CD}"/>
              </c:ext>
            </c:extLst>
          </c:dPt>
          <c:dPt>
            <c:idx val="1"/>
            <c:bubble3D val="0"/>
            <c:spPr>
              <a:solidFill>
                <a:schemeClr val="accent1">
                  <a:tint val="77000"/>
                </a:schemeClr>
              </a:solidFill>
              <a:ln w="19050">
                <a:solidFill>
                  <a:schemeClr val="lt1"/>
                </a:solidFill>
              </a:ln>
              <a:effectLst/>
            </c:spPr>
            <c:extLst>
              <c:ext xmlns:c16="http://schemas.microsoft.com/office/drawing/2014/chart" uri="{C3380CC4-5D6E-409C-BE32-E72D297353CC}">
                <c16:uniqueId val="{00000003-2901-483C-B4A8-7D8E4E9BC7C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Távol!$L$3:$M$3</c:f>
              <c:strCache>
                <c:ptCount val="2"/>
                <c:pt idx="0">
                  <c:v>helytelen</c:v>
                </c:pt>
                <c:pt idx="1">
                  <c:v>helyes</c:v>
                </c:pt>
              </c:strCache>
            </c:strRef>
          </c:cat>
          <c:val>
            <c:numRef>
              <c:f>Távol!$L$4:$M$4</c:f>
              <c:numCache>
                <c:formatCode>0%</c:formatCode>
                <c:ptCount val="2"/>
                <c:pt idx="0">
                  <c:v>0.5</c:v>
                </c:pt>
                <c:pt idx="1">
                  <c:v>0.5</c:v>
                </c:pt>
              </c:numCache>
            </c:numRef>
          </c:val>
          <c:extLst>
            <c:ext xmlns:c16="http://schemas.microsoft.com/office/drawing/2014/chart" uri="{C3380CC4-5D6E-409C-BE32-E72D297353CC}">
              <c16:uniqueId val="{00000004-2901-483C-B4A8-7D8E4E9BC7CD}"/>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2300089670836032"/>
          <c:y val="0.40156109518568245"/>
          <c:w val="0.24394001871960519"/>
          <c:h val="0.1683313779325971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Emberi cikk szerzőségére adott válasz</a:t>
            </a:r>
            <a:endParaRPr lang="en-US" sz="1100">
              <a:effectLst/>
            </a:endParaRPr>
          </a:p>
        </c:rich>
      </c:tx>
      <c:layout>
        <c:manualLayout>
          <c:xMode val="edge"/>
          <c:yMode val="edge"/>
          <c:x val="0.10801494640756112"/>
          <c:y val="7.130124777183601E-2"/>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0.27317210348706411"/>
          <c:y val="0.31843212111855002"/>
          <c:w val="0.42081539376543448"/>
          <c:h val="0.60909465193856116"/>
        </c:manualLayout>
      </c:layout>
      <c:pieChart>
        <c:varyColors val="1"/>
        <c:ser>
          <c:idx val="0"/>
          <c:order val="0"/>
          <c:explosion val="6"/>
          <c:dPt>
            <c:idx val="0"/>
            <c:bubble3D val="0"/>
            <c:explosion val="0"/>
            <c:spPr>
              <a:solidFill>
                <a:schemeClr val="accent3">
                  <a:shade val="76000"/>
                </a:schemeClr>
              </a:solidFill>
              <a:ln w="19050">
                <a:solidFill>
                  <a:schemeClr val="lt1"/>
                </a:solidFill>
              </a:ln>
              <a:effectLst/>
            </c:spPr>
            <c:extLst>
              <c:ext xmlns:c16="http://schemas.microsoft.com/office/drawing/2014/chart" uri="{C3380CC4-5D6E-409C-BE32-E72D297353CC}">
                <c16:uniqueId val="{00000001-2BAF-4921-A92B-33EF5C6AC5D4}"/>
              </c:ext>
            </c:extLst>
          </c:dPt>
          <c:dPt>
            <c:idx val="1"/>
            <c:bubble3D val="0"/>
            <c:explosion val="0"/>
            <c:spPr>
              <a:solidFill>
                <a:schemeClr val="accent3">
                  <a:tint val="77000"/>
                </a:schemeClr>
              </a:solidFill>
              <a:ln w="19050">
                <a:solidFill>
                  <a:schemeClr val="lt1"/>
                </a:solidFill>
              </a:ln>
              <a:effectLst/>
            </c:spPr>
            <c:extLst>
              <c:ext xmlns:c16="http://schemas.microsoft.com/office/drawing/2014/chart" uri="{C3380CC4-5D6E-409C-BE32-E72D297353CC}">
                <c16:uniqueId val="{00000003-2BAF-4921-A92B-33EF5C6AC5D4}"/>
              </c:ext>
            </c:extLst>
          </c:dPt>
          <c:dLbls>
            <c:dLbl>
              <c:idx val="0"/>
              <c:layout>
                <c:manualLayout>
                  <c:x val="-0.15745187024035789"/>
                  <c:y val="5.9203428448449343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2BAF-4921-A92B-33EF5C6AC5D4}"/>
                </c:ext>
              </c:extLst>
            </c:dLbl>
            <c:dLbl>
              <c:idx val="1"/>
              <c:layout>
                <c:manualLayout>
                  <c:x val="0.17451773269720594"/>
                  <c:y val="-8.9126559714795009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2BAF-4921-A92B-33EF5C6AC5D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Távol!$J$3:$K$3</c:f>
              <c:strCache>
                <c:ptCount val="2"/>
                <c:pt idx="0">
                  <c:v>helytelen</c:v>
                </c:pt>
                <c:pt idx="1">
                  <c:v>helyes</c:v>
                </c:pt>
              </c:strCache>
            </c:strRef>
          </c:cat>
          <c:val>
            <c:numRef>
              <c:f>Távol!$J$5:$K$5</c:f>
              <c:numCache>
                <c:formatCode>0%</c:formatCode>
                <c:ptCount val="2"/>
                <c:pt idx="0">
                  <c:v>0.375</c:v>
                </c:pt>
                <c:pt idx="1">
                  <c:v>0.625</c:v>
                </c:pt>
              </c:numCache>
            </c:numRef>
          </c:val>
          <c:extLst>
            <c:ext xmlns:c16="http://schemas.microsoft.com/office/drawing/2014/chart" uri="{C3380CC4-5D6E-409C-BE32-E72D297353CC}">
              <c16:uniqueId val="{00000004-2BAF-4921-A92B-33EF5C6AC5D4}"/>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139130238030591"/>
          <c:y val="0.37557815689705459"/>
          <c:w val="0.24538128854582833"/>
          <c:h val="0.3120084588356936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baseline="0">
                <a:effectLst/>
              </a:rPr>
              <a:t>Emberi cikkhez tartozó kép eredetére adott válasz</a:t>
            </a:r>
            <a:endParaRPr lang="en-US" sz="1100">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n-US"/>
          </a:p>
        </c:rich>
      </c:tx>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0.28703696520693539"/>
          <c:y val="0.30258589835361488"/>
          <c:w val="0.42182130250960004"/>
          <c:h val="0.64871003340491518"/>
        </c:manualLayout>
      </c:layout>
      <c:pieChart>
        <c:varyColors val="1"/>
        <c:ser>
          <c:idx val="0"/>
          <c:order val="0"/>
          <c:explosion val="19"/>
          <c:dPt>
            <c:idx val="0"/>
            <c:bubble3D val="0"/>
            <c:explosion val="0"/>
            <c:spPr>
              <a:solidFill>
                <a:schemeClr val="accent3">
                  <a:shade val="76000"/>
                </a:schemeClr>
              </a:solidFill>
              <a:ln w="19050">
                <a:solidFill>
                  <a:schemeClr val="lt1"/>
                </a:solidFill>
              </a:ln>
              <a:effectLst/>
            </c:spPr>
            <c:extLst>
              <c:ext xmlns:c16="http://schemas.microsoft.com/office/drawing/2014/chart" uri="{C3380CC4-5D6E-409C-BE32-E72D297353CC}">
                <c16:uniqueId val="{00000001-B2E9-4C8D-8040-400945BE5F5B}"/>
              </c:ext>
            </c:extLst>
          </c:dPt>
          <c:dPt>
            <c:idx val="1"/>
            <c:bubble3D val="0"/>
            <c:explosion val="0"/>
            <c:spPr>
              <a:solidFill>
                <a:schemeClr val="accent3">
                  <a:tint val="77000"/>
                </a:schemeClr>
              </a:solidFill>
              <a:ln w="19050">
                <a:solidFill>
                  <a:schemeClr val="lt1"/>
                </a:solidFill>
              </a:ln>
              <a:effectLst/>
            </c:spPr>
            <c:extLst>
              <c:ext xmlns:c16="http://schemas.microsoft.com/office/drawing/2014/chart" uri="{C3380CC4-5D6E-409C-BE32-E72D297353CC}">
                <c16:uniqueId val="{00000003-B2E9-4C8D-8040-400945BE5F5B}"/>
              </c:ext>
            </c:extLst>
          </c:dPt>
          <c:dLbls>
            <c:dLbl>
              <c:idx val="0"/>
              <c:layout>
                <c:manualLayout>
                  <c:x val="-0.16646270509289796"/>
                  <c:y val="2.5252525252525138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B2E9-4C8D-8040-400945BE5F5B}"/>
                </c:ext>
              </c:extLst>
            </c:dLbl>
            <c:dLbl>
              <c:idx val="1"/>
              <c:layout>
                <c:manualLayout>
                  <c:x val="0.16964124096556893"/>
                  <c:y val="1.3126093613298338E-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extLst>
                <c:ext xmlns:c15="http://schemas.microsoft.com/office/drawing/2012/chart" uri="{CE6537A1-D6FC-4f65-9D91-7224C49458BB}">
                  <c15:layout>
                    <c:manualLayout>
                      <c:w val="0.1434522193346521"/>
                      <c:h val="0.13248130915453749"/>
                    </c:manualLayout>
                  </c15:layout>
                </c:ext>
                <c:ext xmlns:c16="http://schemas.microsoft.com/office/drawing/2014/chart" uri="{C3380CC4-5D6E-409C-BE32-E72D297353CC}">
                  <c16:uniqueId val="{00000003-B2E9-4C8D-8040-400945BE5F5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Távol!$L$3:$M$3</c:f>
              <c:strCache>
                <c:ptCount val="2"/>
                <c:pt idx="0">
                  <c:v>helytelen</c:v>
                </c:pt>
                <c:pt idx="1">
                  <c:v>helyes</c:v>
                </c:pt>
              </c:strCache>
            </c:strRef>
          </c:cat>
          <c:val>
            <c:numRef>
              <c:f>Távol!$L$5:$M$5</c:f>
              <c:numCache>
                <c:formatCode>0%</c:formatCode>
                <c:ptCount val="2"/>
                <c:pt idx="0">
                  <c:v>0.625</c:v>
                </c:pt>
                <c:pt idx="1">
                  <c:v>0.375</c:v>
                </c:pt>
              </c:numCache>
            </c:numRef>
          </c:val>
          <c:extLst>
            <c:ext xmlns:c16="http://schemas.microsoft.com/office/drawing/2014/chart" uri="{C3380CC4-5D6E-409C-BE32-E72D297353CC}">
              <c16:uniqueId val="{00000004-B2E9-4C8D-8040-400945BE5F5B}"/>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1225094707989089"/>
          <c:y val="0.4899084347411119"/>
          <c:w val="0.2506276238016667"/>
          <c:h val="0.318228907740911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Távol</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MI</c:v>
          </c:tx>
          <c:spPr>
            <a:solidFill>
              <a:schemeClr val="accent1"/>
            </a:solidFill>
            <a:ln>
              <a:noFill/>
            </a:ln>
            <a:effectLst/>
          </c:spPr>
          <c:invertIfNegative val="0"/>
          <c:cat>
            <c:strRef>
              <c:f>Távol!$N$3:$O$3</c:f>
              <c:strCache>
                <c:ptCount val="2"/>
                <c:pt idx="0">
                  <c:v>Információ tartalom</c:v>
                </c:pt>
                <c:pt idx="1">
                  <c:v>Nyelvezet</c:v>
                </c:pt>
              </c:strCache>
            </c:strRef>
          </c:cat>
          <c:val>
            <c:numRef>
              <c:f>Távol!$N$4:$O$4</c:f>
              <c:numCache>
                <c:formatCode>0.0</c:formatCode>
                <c:ptCount val="2"/>
                <c:pt idx="0">
                  <c:v>6.5</c:v>
                </c:pt>
                <c:pt idx="1">
                  <c:v>7.5</c:v>
                </c:pt>
              </c:numCache>
            </c:numRef>
          </c:val>
          <c:extLst>
            <c:ext xmlns:c16="http://schemas.microsoft.com/office/drawing/2014/chart" uri="{C3380CC4-5D6E-409C-BE32-E72D297353CC}">
              <c16:uniqueId val="{00000000-3597-4A91-8A6B-BA4CB3E83A8D}"/>
            </c:ext>
          </c:extLst>
        </c:ser>
        <c:ser>
          <c:idx val="1"/>
          <c:order val="1"/>
          <c:tx>
            <c:v>Emberi</c:v>
          </c:tx>
          <c:spPr>
            <a:solidFill>
              <a:schemeClr val="accent3"/>
            </a:solidFill>
            <a:ln>
              <a:noFill/>
            </a:ln>
            <a:effectLst/>
          </c:spPr>
          <c:invertIfNegative val="0"/>
          <c:cat>
            <c:strRef>
              <c:f>Távol!$N$3:$O$3</c:f>
              <c:strCache>
                <c:ptCount val="2"/>
                <c:pt idx="0">
                  <c:v>Információ tartalom</c:v>
                </c:pt>
                <c:pt idx="1">
                  <c:v>Nyelvezet</c:v>
                </c:pt>
              </c:strCache>
            </c:strRef>
          </c:cat>
          <c:val>
            <c:numRef>
              <c:f>Távol!$N$5:$O$5</c:f>
              <c:numCache>
                <c:formatCode>0.0</c:formatCode>
                <c:ptCount val="2"/>
                <c:pt idx="0">
                  <c:v>6.5</c:v>
                </c:pt>
                <c:pt idx="1">
                  <c:v>8.875</c:v>
                </c:pt>
              </c:numCache>
            </c:numRef>
          </c:val>
          <c:extLst>
            <c:ext xmlns:c16="http://schemas.microsoft.com/office/drawing/2014/chart" uri="{C3380CC4-5D6E-409C-BE32-E72D297353CC}">
              <c16:uniqueId val="{00000001-3597-4A91-8A6B-BA4CB3E83A8D}"/>
            </c:ext>
          </c:extLst>
        </c:ser>
        <c:dLbls>
          <c:showLegendKey val="0"/>
          <c:showVal val="0"/>
          <c:showCatName val="0"/>
          <c:showSerName val="0"/>
          <c:showPercent val="0"/>
          <c:showBubbleSize val="0"/>
        </c:dLbls>
        <c:gapWidth val="219"/>
        <c:overlap val="-27"/>
        <c:axId val="2066489744"/>
        <c:axId val="2066493072"/>
      </c:barChart>
      <c:catAx>
        <c:axId val="2066489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66493072"/>
        <c:crosses val="autoZero"/>
        <c:auto val="1"/>
        <c:lblAlgn val="ctr"/>
        <c:lblOffset val="100"/>
        <c:noMultiLvlLbl val="0"/>
      </c:catAx>
      <c:valAx>
        <c:axId val="20664930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6648974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Látogatnál-e rendszeresen olyan hírportált, ahol mesterséges intelligencia írja a cikkeket?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1260906575867206"/>
          <c:y val="0.35336433199657147"/>
          <c:w val="0.42463171833250574"/>
          <c:h val="0.63802532297675985"/>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2-CCC3-4F11-8F38-E81C883E8FF1}"/>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1-CCC3-4F11-8F38-E81C883E8FF1}"/>
              </c:ext>
            </c:extLst>
          </c:dPt>
          <c:dLbls>
            <c:dLbl>
              <c:idx val="0"/>
              <c:layout>
                <c:manualLayout>
                  <c:x val="-0.12854685394055473"/>
                  <c:y val="0.11526217852210098"/>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CCC3-4F11-8F38-E81C883E8FF1}"/>
                </c:ext>
              </c:extLst>
            </c:dLbl>
            <c:dLbl>
              <c:idx val="1"/>
              <c:layout>
                <c:manualLayout>
                  <c:x val="0.15472647844695089"/>
                  <c:y val="-0.15299350271571388"/>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extLst>
                <c:ext xmlns:c15="http://schemas.microsoft.com/office/drawing/2012/chart" uri="{CE6537A1-D6FC-4f65-9D91-7224C49458BB}">
                  <c15:layout>
                    <c:manualLayout>
                      <c:w val="0.12807807807807808"/>
                      <c:h val="0.12963925194629858"/>
                    </c:manualLayout>
                  </c15:layout>
                </c:ext>
                <c:ext xmlns:c16="http://schemas.microsoft.com/office/drawing/2014/chart" uri="{C3380CC4-5D6E-409C-BE32-E72D297353CC}">
                  <c16:uniqueId val="{00000001-CCC3-4F11-8F38-E81C883E8FF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'Nagy összes'!$G$105:$G$106</c:f>
              <c:strCache>
                <c:ptCount val="2"/>
                <c:pt idx="0">
                  <c:v>igen</c:v>
                </c:pt>
                <c:pt idx="1">
                  <c:v>nem</c:v>
                </c:pt>
              </c:strCache>
            </c:strRef>
          </c:cat>
          <c:val>
            <c:numRef>
              <c:f>'Nagy összes'!$H$105:$H$106</c:f>
              <c:numCache>
                <c:formatCode>0%</c:formatCode>
                <c:ptCount val="2"/>
                <c:pt idx="0">
                  <c:v>0.3</c:v>
                </c:pt>
                <c:pt idx="1">
                  <c:v>0.7</c:v>
                </c:pt>
              </c:numCache>
            </c:numRef>
          </c:val>
          <c:extLst>
            <c:ext xmlns:c16="http://schemas.microsoft.com/office/drawing/2014/chart" uri="{C3380CC4-5D6E-409C-BE32-E72D297353CC}">
              <c16:uniqueId val="{00000000-CCC3-4F11-8F38-E81C883E8FF1}"/>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777405358114019"/>
          <c:y val="0.53821140377757348"/>
          <c:w val="0.18400812229552388"/>
          <c:h val="0.2305421213211292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Összes kattintás eloszlása</a:t>
            </a:r>
          </a:p>
        </c:rich>
      </c:tx>
      <c:layout>
        <c:manualLayout>
          <c:xMode val="edge"/>
          <c:yMode val="edge"/>
          <c:x val="0.29215966754155737"/>
          <c:y val="6.410256410256409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2742279090113735"/>
          <c:y val="0.31904581638833607"/>
          <c:w val="0.35071019247594049"/>
          <c:h val="0.5780937238614404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E31-4420-8AD3-19AB01B644A8}"/>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2-CE31-4420-8AD3-19AB01B644A8}"/>
              </c:ext>
            </c:extLst>
          </c:dPt>
          <c:dLbls>
            <c:dLbl>
              <c:idx val="0"/>
              <c:layout>
                <c:manualLayout>
                  <c:x val="-0.13372156605424321"/>
                  <c:y val="2.7047426363371246E-2"/>
                </c:manualLayout>
              </c:layout>
              <c:tx>
                <c:rich>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fld id="{0F1A90D7-EE79-43FA-B5FA-9AE455301019}" type="VALUE">
                      <a:rPr lang="en-US" sz="1200">
                        <a:latin typeface="Times New Roman" panose="02020603050405020304" pitchFamily="18" charset="0"/>
                        <a:cs typeface="Times New Roman" panose="02020603050405020304" pitchFamily="18" charset="0"/>
                      </a:rPr>
                      <a:pPr>
                        <a:defRPr/>
                      </a:pPr>
                      <a:t>[ÉRTÉK]</a:t>
                    </a:fld>
                    <a:endParaRPr lang="en-US"/>
                  </a:p>
                </c:rich>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extLst>
                <c:ext xmlns:c15="http://schemas.microsoft.com/office/drawing/2012/chart" uri="{CE6537A1-D6FC-4f65-9D91-7224C49458BB}">
                  <c15:layout>
                    <c:manualLayout>
                      <c:w val="7.5333333333333335E-2"/>
                      <c:h val="0.13418999708369786"/>
                    </c:manualLayout>
                  </c15:layout>
                  <c15:dlblFieldTable/>
                  <c15:showDataLabelsRange val="0"/>
                </c:ext>
                <c:ext xmlns:c16="http://schemas.microsoft.com/office/drawing/2014/chart" uri="{C3380CC4-5D6E-409C-BE32-E72D297353CC}">
                  <c16:uniqueId val="{00000001-CE31-4420-8AD3-19AB01B644A8}"/>
                </c:ext>
              </c:extLst>
            </c:dLbl>
            <c:dLbl>
              <c:idx val="1"/>
              <c:layout>
                <c:manualLayout>
                  <c:x val="0.11496959755030621"/>
                  <c:y val="-6.1198600174978126E-3"/>
                </c:manualLayout>
              </c:layout>
              <c:tx>
                <c:rich>
                  <a:bodyPr/>
                  <a:lstStyle/>
                  <a:p>
                    <a:fld id="{56A643CF-E65C-48FD-9AD0-4D334E78B96B}" type="VALUE">
                      <a:rPr lang="en-US" sz="1200">
                        <a:latin typeface="Times New Roman" panose="02020603050405020304" pitchFamily="18" charset="0"/>
                        <a:cs typeface="Times New Roman" panose="02020603050405020304" pitchFamily="18" charset="0"/>
                      </a:rPr>
                      <a:pPr/>
                      <a:t>[ÉRTÉK]</a:t>
                    </a:fld>
                    <a:endParaRPr lang="en-US"/>
                  </a:p>
                </c:rich>
              </c:tx>
              <c:dLblPos val="bestFit"/>
              <c:showLegendKey val="0"/>
              <c:showVal val="1"/>
              <c:showCatName val="0"/>
              <c:showSerName val="0"/>
              <c:showPercent val="0"/>
              <c:showBubbleSize val="0"/>
              <c:extLst>
                <c:ext xmlns:c15="http://schemas.microsoft.com/office/drawing/2012/chart" uri="{CE6537A1-D6FC-4f65-9D91-7224C49458BB}">
                  <c15:layout/>
                  <c15:dlblFieldTable/>
                  <c15:showDataLabelsRange val="0"/>
                </c:ext>
                <c:ext xmlns:c16="http://schemas.microsoft.com/office/drawing/2014/chart" uri="{C3380CC4-5D6E-409C-BE32-E72D297353CC}">
                  <c16:uniqueId val="{00000002-CE31-4420-8AD3-19AB01B644A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Munka1!$O$10:$P$10</c:f>
              <c:strCache>
                <c:ptCount val="2"/>
                <c:pt idx="0">
                  <c:v>MI</c:v>
                </c:pt>
                <c:pt idx="1">
                  <c:v>Emberi</c:v>
                </c:pt>
              </c:strCache>
            </c:strRef>
          </c:cat>
          <c:val>
            <c:numRef>
              <c:f>Munka1!$O$11:$P$11</c:f>
              <c:numCache>
                <c:formatCode>General</c:formatCode>
                <c:ptCount val="2"/>
                <c:pt idx="0">
                  <c:v>45</c:v>
                </c:pt>
                <c:pt idx="1">
                  <c:v>55</c:v>
                </c:pt>
              </c:numCache>
            </c:numRef>
          </c:val>
          <c:extLst>
            <c:ext xmlns:c16="http://schemas.microsoft.com/office/drawing/2014/chart" uri="{C3380CC4-5D6E-409C-BE32-E72D297353CC}">
              <c16:uniqueId val="{00000000-CE31-4420-8AD3-19AB01B644A8}"/>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77654746281714782"/>
          <c:y val="0.35496740792016379"/>
          <c:w val="0.1330161854768154"/>
          <c:h val="0.2008933979406419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Cikk szerzőségére adott válasz</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Munka1!$H$3</c:f>
              <c:strCache>
                <c:ptCount val="1"/>
                <c:pt idx="0">
                  <c:v>MI</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Munka1!$I$2:$J$2</c:f>
              <c:strCache>
                <c:ptCount val="2"/>
                <c:pt idx="0">
                  <c:v>helyes</c:v>
                </c:pt>
                <c:pt idx="1">
                  <c:v>helytelen</c:v>
                </c:pt>
              </c:strCache>
            </c:strRef>
          </c:cat>
          <c:val>
            <c:numRef>
              <c:f>Munka1!$I$3:$J$3</c:f>
              <c:numCache>
                <c:formatCode>General</c:formatCode>
                <c:ptCount val="2"/>
                <c:pt idx="0">
                  <c:v>22</c:v>
                </c:pt>
                <c:pt idx="1">
                  <c:v>23</c:v>
                </c:pt>
              </c:numCache>
            </c:numRef>
          </c:val>
          <c:extLst>
            <c:ext xmlns:c16="http://schemas.microsoft.com/office/drawing/2014/chart" uri="{C3380CC4-5D6E-409C-BE32-E72D297353CC}">
              <c16:uniqueId val="{00000000-1064-4A38-B7C0-BEC0ABA4B0C5}"/>
            </c:ext>
          </c:extLst>
        </c:ser>
        <c:ser>
          <c:idx val="1"/>
          <c:order val="1"/>
          <c:tx>
            <c:strRef>
              <c:f>Munka1!$H$4</c:f>
              <c:strCache>
                <c:ptCount val="1"/>
                <c:pt idx="0">
                  <c:v>Emberi</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Munka1!$I$2:$J$2</c:f>
              <c:strCache>
                <c:ptCount val="2"/>
                <c:pt idx="0">
                  <c:v>helyes</c:v>
                </c:pt>
                <c:pt idx="1">
                  <c:v>helytelen</c:v>
                </c:pt>
              </c:strCache>
            </c:strRef>
          </c:cat>
          <c:val>
            <c:numRef>
              <c:f>Munka1!$I$4:$J$4</c:f>
              <c:numCache>
                <c:formatCode>General</c:formatCode>
                <c:ptCount val="2"/>
                <c:pt idx="0">
                  <c:v>28</c:v>
                </c:pt>
                <c:pt idx="1">
                  <c:v>27</c:v>
                </c:pt>
              </c:numCache>
            </c:numRef>
          </c:val>
          <c:extLst>
            <c:ext xmlns:c16="http://schemas.microsoft.com/office/drawing/2014/chart" uri="{C3380CC4-5D6E-409C-BE32-E72D297353CC}">
              <c16:uniqueId val="{00000001-1064-4A38-B7C0-BEC0ABA4B0C5}"/>
            </c:ext>
          </c:extLst>
        </c:ser>
        <c:dLbls>
          <c:dLblPos val="outEnd"/>
          <c:showLegendKey val="0"/>
          <c:showVal val="1"/>
          <c:showCatName val="0"/>
          <c:showSerName val="0"/>
          <c:showPercent val="0"/>
          <c:showBubbleSize val="0"/>
        </c:dLbls>
        <c:gapWidth val="219"/>
        <c:overlap val="-27"/>
        <c:axId val="621002896"/>
        <c:axId val="620999152"/>
      </c:barChart>
      <c:catAx>
        <c:axId val="621002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0999152"/>
        <c:crosses val="autoZero"/>
        <c:auto val="1"/>
        <c:lblAlgn val="ctr"/>
        <c:lblOffset val="100"/>
        <c:noMultiLvlLbl val="0"/>
      </c:catAx>
      <c:valAx>
        <c:axId val="6209991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100289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Cikkhez</a:t>
            </a:r>
            <a:r>
              <a:rPr lang="en-US" baseline="0"/>
              <a:t> tartozó kép eredetére adott válasz</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Munka1!$M$3</c:f>
              <c:strCache>
                <c:ptCount val="1"/>
                <c:pt idx="0">
                  <c:v>MI</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Munka1!$N$2:$O$2</c:f>
              <c:strCache>
                <c:ptCount val="2"/>
                <c:pt idx="0">
                  <c:v>helyes</c:v>
                </c:pt>
                <c:pt idx="1">
                  <c:v>helytelen</c:v>
                </c:pt>
              </c:strCache>
            </c:strRef>
          </c:cat>
          <c:val>
            <c:numRef>
              <c:f>Munka1!$N$3:$O$3</c:f>
              <c:numCache>
                <c:formatCode>General</c:formatCode>
                <c:ptCount val="2"/>
                <c:pt idx="0">
                  <c:v>29</c:v>
                </c:pt>
                <c:pt idx="1">
                  <c:v>16</c:v>
                </c:pt>
              </c:numCache>
            </c:numRef>
          </c:val>
          <c:extLst>
            <c:ext xmlns:c16="http://schemas.microsoft.com/office/drawing/2014/chart" uri="{C3380CC4-5D6E-409C-BE32-E72D297353CC}">
              <c16:uniqueId val="{00000000-A00E-488F-B95D-77BFC7631D70}"/>
            </c:ext>
          </c:extLst>
        </c:ser>
        <c:ser>
          <c:idx val="1"/>
          <c:order val="1"/>
          <c:tx>
            <c:strRef>
              <c:f>Munka1!$M$4</c:f>
              <c:strCache>
                <c:ptCount val="1"/>
                <c:pt idx="0">
                  <c:v>Emberi</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Munka1!$N$2:$O$2</c:f>
              <c:strCache>
                <c:ptCount val="2"/>
                <c:pt idx="0">
                  <c:v>helyes</c:v>
                </c:pt>
                <c:pt idx="1">
                  <c:v>helytelen</c:v>
                </c:pt>
              </c:strCache>
            </c:strRef>
          </c:cat>
          <c:val>
            <c:numRef>
              <c:f>Munka1!$N$4:$O$4</c:f>
              <c:numCache>
                <c:formatCode>General</c:formatCode>
                <c:ptCount val="2"/>
                <c:pt idx="0">
                  <c:v>27</c:v>
                </c:pt>
                <c:pt idx="1">
                  <c:v>28</c:v>
                </c:pt>
              </c:numCache>
            </c:numRef>
          </c:val>
          <c:extLst>
            <c:ext xmlns:c16="http://schemas.microsoft.com/office/drawing/2014/chart" uri="{C3380CC4-5D6E-409C-BE32-E72D297353CC}">
              <c16:uniqueId val="{00000001-A00E-488F-B95D-77BFC7631D70}"/>
            </c:ext>
          </c:extLst>
        </c:ser>
        <c:dLbls>
          <c:dLblPos val="outEnd"/>
          <c:showLegendKey val="0"/>
          <c:showVal val="1"/>
          <c:showCatName val="0"/>
          <c:showSerName val="0"/>
          <c:showPercent val="0"/>
          <c:showBubbleSize val="0"/>
        </c:dLbls>
        <c:gapWidth val="219"/>
        <c:overlap val="-27"/>
        <c:axId val="613952960"/>
        <c:axId val="613961696"/>
      </c:barChart>
      <c:catAx>
        <c:axId val="613952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961696"/>
        <c:crosses val="autoZero"/>
        <c:auto val="1"/>
        <c:lblAlgn val="ctr"/>
        <c:lblOffset val="100"/>
        <c:noMultiLvlLbl val="0"/>
      </c:catAx>
      <c:valAx>
        <c:axId val="61396169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952960"/>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Információ tartalom értékelése</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Munka1!$J$9:$J$18</c:f>
              <c:numCache>
                <c:formatCode>General</c:formatCode>
                <c:ptCount val="10"/>
                <c:pt idx="0">
                  <c:v>2</c:v>
                </c:pt>
                <c:pt idx="1">
                  <c:v>0</c:v>
                </c:pt>
                <c:pt idx="2">
                  <c:v>1</c:v>
                </c:pt>
                <c:pt idx="3">
                  <c:v>6</c:v>
                </c:pt>
                <c:pt idx="4">
                  <c:v>4</c:v>
                </c:pt>
                <c:pt idx="5">
                  <c:v>10</c:v>
                </c:pt>
                <c:pt idx="6">
                  <c:v>8</c:v>
                </c:pt>
                <c:pt idx="7">
                  <c:v>6</c:v>
                </c:pt>
                <c:pt idx="8">
                  <c:v>3</c:v>
                </c:pt>
                <c:pt idx="9">
                  <c:v>5</c:v>
                </c:pt>
              </c:numCache>
            </c:numRef>
          </c:val>
          <c:extLst>
            <c:ext xmlns:c16="http://schemas.microsoft.com/office/drawing/2014/chart" uri="{C3380CC4-5D6E-409C-BE32-E72D297353CC}">
              <c16:uniqueId val="{00000000-0495-4305-A859-6CE31B7F78D3}"/>
            </c:ext>
          </c:extLst>
        </c:ser>
        <c:dLbls>
          <c:dLblPos val="outEnd"/>
          <c:showLegendKey val="0"/>
          <c:showVal val="1"/>
          <c:showCatName val="0"/>
          <c:showSerName val="0"/>
          <c:showPercent val="0"/>
          <c:showBubbleSize val="0"/>
        </c:dLbls>
        <c:gapWidth val="219"/>
        <c:overlap val="-27"/>
        <c:axId val="613960032"/>
        <c:axId val="613960864"/>
      </c:barChart>
      <c:catAx>
        <c:axId val="613960032"/>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960864"/>
        <c:crosses val="autoZero"/>
        <c:auto val="1"/>
        <c:lblAlgn val="ctr"/>
        <c:lblOffset val="100"/>
        <c:noMultiLvlLbl val="0"/>
      </c:catAx>
      <c:valAx>
        <c:axId val="6139608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96003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Nyelvezet értékelése</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Munka1!$K$9:$K$18</c:f>
              <c:numCache>
                <c:formatCode>General</c:formatCode>
                <c:ptCount val="10"/>
                <c:pt idx="0">
                  <c:v>0</c:v>
                </c:pt>
                <c:pt idx="1">
                  <c:v>0</c:v>
                </c:pt>
                <c:pt idx="2">
                  <c:v>0</c:v>
                </c:pt>
                <c:pt idx="3">
                  <c:v>3</c:v>
                </c:pt>
                <c:pt idx="4">
                  <c:v>1</c:v>
                </c:pt>
                <c:pt idx="5">
                  <c:v>4</c:v>
                </c:pt>
                <c:pt idx="6">
                  <c:v>5</c:v>
                </c:pt>
                <c:pt idx="7">
                  <c:v>9</c:v>
                </c:pt>
                <c:pt idx="8">
                  <c:v>5</c:v>
                </c:pt>
                <c:pt idx="9">
                  <c:v>18</c:v>
                </c:pt>
              </c:numCache>
            </c:numRef>
          </c:val>
          <c:extLst>
            <c:ext xmlns:c16="http://schemas.microsoft.com/office/drawing/2014/chart" uri="{C3380CC4-5D6E-409C-BE32-E72D297353CC}">
              <c16:uniqueId val="{00000000-87CB-4DBD-8F83-1122AFD19B41}"/>
            </c:ext>
          </c:extLst>
        </c:ser>
        <c:dLbls>
          <c:dLblPos val="outEnd"/>
          <c:showLegendKey val="0"/>
          <c:showVal val="1"/>
          <c:showCatName val="0"/>
          <c:showSerName val="0"/>
          <c:showPercent val="0"/>
          <c:showBubbleSize val="0"/>
        </c:dLbls>
        <c:gapWidth val="219"/>
        <c:overlap val="-27"/>
        <c:axId val="754582432"/>
        <c:axId val="754593664"/>
      </c:barChart>
      <c:catAx>
        <c:axId val="754582432"/>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54593664"/>
        <c:crosses val="autoZero"/>
        <c:auto val="1"/>
        <c:lblAlgn val="ctr"/>
        <c:lblOffset val="100"/>
        <c:noMultiLvlLbl val="0"/>
      </c:catAx>
      <c:valAx>
        <c:axId val="7545936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5458243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Információ tartalom értékelése</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Munka1!$J$22:$J$31</c:f>
              <c:numCache>
                <c:formatCode>General</c:formatCode>
                <c:ptCount val="10"/>
                <c:pt idx="0">
                  <c:v>2</c:v>
                </c:pt>
                <c:pt idx="1">
                  <c:v>1</c:v>
                </c:pt>
                <c:pt idx="2">
                  <c:v>3</c:v>
                </c:pt>
                <c:pt idx="3">
                  <c:v>2</c:v>
                </c:pt>
                <c:pt idx="4">
                  <c:v>6</c:v>
                </c:pt>
                <c:pt idx="5">
                  <c:v>6</c:v>
                </c:pt>
                <c:pt idx="6">
                  <c:v>12</c:v>
                </c:pt>
                <c:pt idx="7">
                  <c:v>16</c:v>
                </c:pt>
                <c:pt idx="8">
                  <c:v>3</c:v>
                </c:pt>
                <c:pt idx="9">
                  <c:v>4</c:v>
                </c:pt>
              </c:numCache>
            </c:numRef>
          </c:val>
          <c:extLst>
            <c:ext xmlns:c16="http://schemas.microsoft.com/office/drawing/2014/chart" uri="{C3380CC4-5D6E-409C-BE32-E72D297353CC}">
              <c16:uniqueId val="{00000000-5342-409E-BF56-DD2FDA053386}"/>
            </c:ext>
          </c:extLst>
        </c:ser>
        <c:dLbls>
          <c:dLblPos val="outEnd"/>
          <c:showLegendKey val="0"/>
          <c:showVal val="1"/>
          <c:showCatName val="0"/>
          <c:showSerName val="0"/>
          <c:showPercent val="0"/>
          <c:showBubbleSize val="0"/>
        </c:dLbls>
        <c:gapWidth val="219"/>
        <c:overlap val="-27"/>
        <c:axId val="754595328"/>
        <c:axId val="754596160"/>
      </c:barChart>
      <c:catAx>
        <c:axId val="75459532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54596160"/>
        <c:crosses val="autoZero"/>
        <c:auto val="1"/>
        <c:lblAlgn val="ctr"/>
        <c:lblOffset val="100"/>
        <c:noMultiLvlLbl val="0"/>
      </c:catAx>
      <c:valAx>
        <c:axId val="7545961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5459532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Nyelvezet értékelése</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Munka1!$K$22:$K$31</c:f>
              <c:numCache>
                <c:formatCode>General</c:formatCode>
                <c:ptCount val="10"/>
                <c:pt idx="0">
                  <c:v>1</c:v>
                </c:pt>
                <c:pt idx="1">
                  <c:v>0</c:v>
                </c:pt>
                <c:pt idx="2">
                  <c:v>0</c:v>
                </c:pt>
                <c:pt idx="3">
                  <c:v>1</c:v>
                </c:pt>
                <c:pt idx="4">
                  <c:v>2</c:v>
                </c:pt>
                <c:pt idx="5">
                  <c:v>0</c:v>
                </c:pt>
                <c:pt idx="6">
                  <c:v>7</c:v>
                </c:pt>
                <c:pt idx="7">
                  <c:v>8</c:v>
                </c:pt>
                <c:pt idx="8">
                  <c:v>10</c:v>
                </c:pt>
                <c:pt idx="9">
                  <c:v>26</c:v>
                </c:pt>
              </c:numCache>
            </c:numRef>
          </c:val>
          <c:extLst>
            <c:ext xmlns:c16="http://schemas.microsoft.com/office/drawing/2014/chart" uri="{C3380CC4-5D6E-409C-BE32-E72D297353CC}">
              <c16:uniqueId val="{00000000-EE62-4114-A9E5-0BE450FDBF37}"/>
            </c:ext>
          </c:extLst>
        </c:ser>
        <c:dLbls>
          <c:dLblPos val="outEnd"/>
          <c:showLegendKey val="0"/>
          <c:showVal val="1"/>
          <c:showCatName val="0"/>
          <c:showSerName val="0"/>
          <c:showPercent val="0"/>
          <c:showBubbleSize val="0"/>
        </c:dLbls>
        <c:gapWidth val="219"/>
        <c:overlap val="-27"/>
        <c:axId val="754590752"/>
        <c:axId val="754591168"/>
      </c:barChart>
      <c:catAx>
        <c:axId val="754590752"/>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54591168"/>
        <c:crosses val="autoZero"/>
        <c:auto val="1"/>
        <c:lblAlgn val="ctr"/>
        <c:lblOffset val="100"/>
        <c:noMultiLvlLbl val="0"/>
      </c:catAx>
      <c:valAx>
        <c:axId val="7545911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5459075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6">
  <a:schemeClr val="accent3"/>
</cs:colorStyle>
</file>

<file path=xl/charts/colors3.xml><?xml version="1.0" encoding="utf-8"?>
<cs:colorStyle xmlns:cs="http://schemas.microsoft.com/office/drawing/2012/chartStyle" xmlns:a="http://schemas.openxmlformats.org/drawingml/2006/main" meth="withinLinear" id="16">
  <a:schemeClr val="accent3"/>
</cs:colorStyle>
</file>

<file path=xl/charts/colors4.xml><?xml version="1.0" encoding="utf-8"?>
<cs:colorStyle xmlns:cs="http://schemas.microsoft.com/office/drawing/2012/chartStyle" xmlns:a="http://schemas.openxmlformats.org/drawingml/2006/main" meth="withinLinear" id="14">
  <a:schemeClr val="accent1"/>
</cs:colorStyle>
</file>

<file path=xl/charts/colors5.xml><?xml version="1.0" encoding="utf-8"?>
<cs:colorStyle xmlns:cs="http://schemas.microsoft.com/office/drawing/2012/chartStyle" xmlns:a="http://schemas.openxmlformats.org/drawingml/2006/main" meth="withinLinear" id="14">
  <a:schemeClr val="accent1"/>
</cs:colorStyle>
</file>

<file path=xl/charts/colors6.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withinLinear" id="14">
  <a:schemeClr val="accent1"/>
</cs:colorStyle>
</file>

<file path=xl/charts/colors9.xml><?xml version="1.0" encoding="utf-8"?>
<cs:colorStyle xmlns:cs="http://schemas.microsoft.com/office/drawing/2012/chartStyle" xmlns:a="http://schemas.openxmlformats.org/drawingml/2006/main" meth="withinLinear" id="16">
  <a:schemeClr val="accent3"/>
</cs:colorStyle>
</file>

<file path=xl/charts/colors10.xml><?xml version="1.0" encoding="utf-8"?>
<cs:colorStyle xmlns:cs="http://schemas.microsoft.com/office/drawing/2012/chartStyle" xmlns:a="http://schemas.openxmlformats.org/drawingml/2006/main" meth="withinLinear" id="14">
  <a:schemeClr val="accent1"/>
</cs:colorStyle>
</file>

<file path=xl/charts/colors11.xml><?xml version="1.0" encoding="utf-8"?>
<cs:colorStyle xmlns:cs="http://schemas.microsoft.com/office/drawing/2012/chartStyle" xmlns:a="http://schemas.openxmlformats.org/drawingml/2006/main" meth="withinLinear" id="16">
  <a:schemeClr val="accent3"/>
</cs:colorStyle>
</file>

<file path=xl/charts/colors1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withinLinear" id="14">
  <a:schemeClr val="accent1"/>
</cs:colorStyle>
</file>

<file path=xl/charts/colors15.xml><?xml version="1.0" encoding="utf-8"?>
<cs:colorStyle xmlns:cs="http://schemas.microsoft.com/office/drawing/2012/chartStyle" xmlns:a="http://schemas.openxmlformats.org/drawingml/2006/main" meth="withinLinear" id="16">
  <a:schemeClr val="accent3"/>
</cs:colorStyle>
</file>

<file path=xl/charts/colors16.xml><?xml version="1.0" encoding="utf-8"?>
<cs:colorStyle xmlns:cs="http://schemas.microsoft.com/office/drawing/2012/chartStyle" xmlns:a="http://schemas.openxmlformats.org/drawingml/2006/main" meth="withinLinear" id="14">
  <a:schemeClr val="accent1"/>
</cs:colorStyle>
</file>

<file path=xl/charts/colors17.xml><?xml version="1.0" encoding="utf-8"?>
<cs:colorStyle xmlns:cs="http://schemas.microsoft.com/office/drawing/2012/chartStyle" xmlns:a="http://schemas.openxmlformats.org/drawingml/2006/main" meth="withinLinear" id="16">
  <a:schemeClr val="accent3"/>
</cs:colorStyle>
</file>

<file path=xl/charts/colors18.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withinLinear" id="14">
  <a:schemeClr val="accent1"/>
</cs:colorStyle>
</file>

<file path=xl/charts/colors21.xml><?xml version="1.0" encoding="utf-8"?>
<cs:colorStyle xmlns:cs="http://schemas.microsoft.com/office/drawing/2012/chartStyle" xmlns:a="http://schemas.openxmlformats.org/drawingml/2006/main" meth="withinLinear" id="16">
  <a:schemeClr val="accent3"/>
</cs:colorStyle>
</file>

<file path=xl/charts/colors22.xml><?xml version="1.0" encoding="utf-8"?>
<cs:colorStyle xmlns:cs="http://schemas.microsoft.com/office/drawing/2012/chartStyle" xmlns:a="http://schemas.openxmlformats.org/drawingml/2006/main" meth="withinLinear" id="14">
  <a:schemeClr val="accent1"/>
</cs:colorStyle>
</file>

<file path=xl/charts/colors23.xml><?xml version="1.0" encoding="utf-8"?>
<cs:colorStyle xmlns:cs="http://schemas.microsoft.com/office/drawing/2012/chartStyle" xmlns:a="http://schemas.openxmlformats.org/drawingml/2006/main" meth="withinLinear" id="16">
  <a:schemeClr val="accent3"/>
</cs:colorStyle>
</file>

<file path=xl/charts/colors2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withinLinear" id="14">
  <a:schemeClr val="accent1"/>
</cs:colorStyle>
</file>

<file path=xl/charts/colors27.xml><?xml version="1.0" encoding="utf-8"?>
<cs:colorStyle xmlns:cs="http://schemas.microsoft.com/office/drawing/2012/chartStyle" xmlns:a="http://schemas.openxmlformats.org/drawingml/2006/main" meth="withinLinear" id="16">
  <a:schemeClr val="accent3"/>
</cs:colorStyle>
</file>

<file path=xl/charts/colors28.xml><?xml version="1.0" encoding="utf-8"?>
<cs:colorStyle xmlns:cs="http://schemas.microsoft.com/office/drawing/2012/chartStyle" xmlns:a="http://schemas.openxmlformats.org/drawingml/2006/main" meth="withinLinear" id="14">
  <a:schemeClr val="accent1"/>
</cs:colorStyle>
</file>

<file path=xl/charts/colors29.xml><?xml version="1.0" encoding="utf-8"?>
<cs:colorStyle xmlns:cs="http://schemas.microsoft.com/office/drawing/2012/chartStyle" xmlns:a="http://schemas.openxmlformats.org/drawingml/2006/main" meth="withinLinear" id="16">
  <a:schemeClr val="accent3"/>
</cs:colorStyle>
</file>

<file path=xl/charts/colors30.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withinLinear" id="14">
  <a:schemeClr val="accent1"/>
</cs:colorStyle>
</file>

<file path=xl/charts/colors3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withinLinear" id="16">
  <a:schemeClr val="accent3"/>
</cs:colorStyle>
</file>

<file path=xl/charts/colors34.xml><?xml version="1.0" encoding="utf-8"?>
<cs:colorStyle xmlns:cs="http://schemas.microsoft.com/office/drawing/2012/chartStyle" xmlns:a="http://schemas.openxmlformats.org/drawingml/2006/main" meth="withinLinear" id="14">
  <a:schemeClr val="accent1"/>
</cs:colorStyle>
</file>

<file path=xl/charts/colors35.xml><?xml version="1.0" encoding="utf-8"?>
<cs:colorStyle xmlns:cs="http://schemas.microsoft.com/office/drawing/2012/chartStyle" xmlns:a="http://schemas.openxmlformats.org/drawingml/2006/main" meth="withinLinear" id="16">
  <a:schemeClr val="accent3"/>
</cs:colorStyle>
</file>

<file path=xl/charts/colors36.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withinLinear" id="14">
  <a:schemeClr val="accent1"/>
</cs:colorStyle>
</file>

<file path=xl/charts/colors39.xml><?xml version="1.0" encoding="utf-8"?>
<cs:colorStyle xmlns:cs="http://schemas.microsoft.com/office/drawing/2012/chartStyle" xmlns:a="http://schemas.openxmlformats.org/drawingml/2006/main" meth="withinLinear" id="16">
  <a:schemeClr val="accent3"/>
</cs:colorStyle>
</file>

<file path=xl/charts/colors40.xml><?xml version="1.0" encoding="utf-8"?>
<cs:colorStyle xmlns:cs="http://schemas.microsoft.com/office/drawing/2012/chartStyle" xmlns:a="http://schemas.openxmlformats.org/drawingml/2006/main" meth="withinLinear" id="14">
  <a:schemeClr val="accent1"/>
</cs:colorStyle>
</file>

<file path=xl/charts/colors41.xml><?xml version="1.0" encoding="utf-8"?>
<cs:colorStyle xmlns:cs="http://schemas.microsoft.com/office/drawing/2012/chartStyle" xmlns:a="http://schemas.openxmlformats.org/drawingml/2006/main" meth="withinLinear" id="16">
  <a:schemeClr val="accent3"/>
</cs:colorStyle>
</file>

<file path=xl/charts/colors4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withinLinear" id="16">
  <a:schemeClr val="accent3"/>
</cs:colorStyle>
</file>

<file path=xl/charts/colors45.xml><?xml version="1.0" encoding="utf-8"?>
<cs:colorStyle xmlns:cs="http://schemas.microsoft.com/office/drawing/2012/chartStyle" xmlns:a="http://schemas.openxmlformats.org/drawingml/2006/main" meth="withinLinear" id="16">
  <a:schemeClr val="accent3"/>
</cs:colorStyle>
</file>

<file path=xl/charts/colors46.xml><?xml version="1.0" encoding="utf-8"?>
<cs:colorStyle xmlns:cs="http://schemas.microsoft.com/office/drawing/2012/chartStyle" xmlns:a="http://schemas.openxmlformats.org/drawingml/2006/main" meth="withinLinear" id="16">
  <a:schemeClr val="accent3"/>
</cs:colorStyle>
</file>

<file path=xl/charts/colors4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withinLinear" id="14">
  <a:schemeClr val="accent1"/>
</cs:colorStyle>
</file>

<file path=xl/charts/colors49.xml><?xml version="1.0" encoding="utf-8"?>
<cs:colorStyle xmlns:cs="http://schemas.microsoft.com/office/drawing/2012/chartStyle" xmlns:a="http://schemas.openxmlformats.org/drawingml/2006/main" meth="withinLinear" id="14">
  <a:schemeClr val="accent1"/>
</cs:colorStyle>
</file>

<file path=xl/charts/colors50.xml><?xml version="1.0" encoding="utf-8"?>
<cs:colorStyle xmlns:cs="http://schemas.microsoft.com/office/drawing/2012/chartStyle" xmlns:a="http://schemas.openxmlformats.org/drawingml/2006/main" meth="withinLinear" id="16">
  <a:schemeClr val="accent3"/>
</cs:colorStyle>
</file>

<file path=xl/charts/colors51.xml><?xml version="1.0" encoding="utf-8"?>
<cs:colorStyle xmlns:cs="http://schemas.microsoft.com/office/drawing/2012/chartStyle" xmlns:a="http://schemas.openxmlformats.org/drawingml/2006/main" meth="withinLinear" id="16">
  <a:schemeClr val="accent3"/>
</cs:colorStyle>
</file>

<file path=xl/charts/colors5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withinLinear" id="16">
  <a:schemeClr val="accent3"/>
</cs:colorStyle>
</file>

<file path=xl/charts/colors60.xml><?xml version="1.0" encoding="utf-8"?>
<cs:colorStyle xmlns:cs="http://schemas.microsoft.com/office/drawing/2012/chartStyle" xmlns:a="http://schemas.openxmlformats.org/drawingml/2006/main" meth="withinLinear" id="16">
  <a:schemeClr val="accent3"/>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 Id="rId6" Type="http://schemas.openxmlformats.org/officeDocument/2006/relationships/chart" Target="../charts/chart12.xml"/><Relationship Id="rId5" Type="http://schemas.openxmlformats.org/officeDocument/2006/relationships/chart" Target="../charts/chart11.xml"/><Relationship Id="rId4" Type="http://schemas.openxmlformats.org/officeDocument/2006/relationships/chart" Target="../charts/chart10.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5" Type="http://schemas.openxmlformats.org/officeDocument/2006/relationships/chart" Target="../charts/chart17.xml"/><Relationship Id="rId4" Type="http://schemas.openxmlformats.org/officeDocument/2006/relationships/chart" Target="../charts/chart16.xml"/></Relationships>
</file>

<file path=xl/drawings/_rels/drawing4.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chart" Target="../charts/chart20.xml"/><Relationship Id="rId1" Type="http://schemas.openxmlformats.org/officeDocument/2006/relationships/chart" Target="../charts/chart19.xml"/><Relationship Id="rId6" Type="http://schemas.openxmlformats.org/officeDocument/2006/relationships/chart" Target="../charts/chart24.xml"/><Relationship Id="rId5" Type="http://schemas.openxmlformats.org/officeDocument/2006/relationships/chart" Target="../charts/chart23.xml"/><Relationship Id="rId4" Type="http://schemas.openxmlformats.org/officeDocument/2006/relationships/chart" Target="../charts/chart22.xml"/></Relationships>
</file>

<file path=xl/drawings/_rels/drawing5.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chart" Target="../charts/chart26.xml"/><Relationship Id="rId1" Type="http://schemas.openxmlformats.org/officeDocument/2006/relationships/chart" Target="../charts/chart25.xml"/><Relationship Id="rId6" Type="http://schemas.openxmlformats.org/officeDocument/2006/relationships/chart" Target="../charts/chart30.xml"/><Relationship Id="rId5" Type="http://schemas.openxmlformats.org/officeDocument/2006/relationships/chart" Target="../charts/chart29.xml"/><Relationship Id="rId4" Type="http://schemas.openxmlformats.org/officeDocument/2006/relationships/chart" Target="../charts/chart28.xml"/></Relationships>
</file>

<file path=xl/drawings/_rels/drawing6.xml.rels><?xml version="1.0" encoding="UTF-8" standalone="yes"?>
<Relationships xmlns="http://schemas.openxmlformats.org/package/2006/relationships"><Relationship Id="rId3" Type="http://schemas.openxmlformats.org/officeDocument/2006/relationships/chart" Target="../charts/chart33.xml"/><Relationship Id="rId2" Type="http://schemas.openxmlformats.org/officeDocument/2006/relationships/chart" Target="../charts/chart32.xml"/><Relationship Id="rId1" Type="http://schemas.openxmlformats.org/officeDocument/2006/relationships/chart" Target="../charts/chart31.xml"/><Relationship Id="rId6" Type="http://schemas.openxmlformats.org/officeDocument/2006/relationships/chart" Target="../charts/chart36.xml"/><Relationship Id="rId5" Type="http://schemas.openxmlformats.org/officeDocument/2006/relationships/chart" Target="../charts/chart35.xml"/><Relationship Id="rId4" Type="http://schemas.openxmlformats.org/officeDocument/2006/relationships/chart" Target="../charts/chart34.xml"/></Relationships>
</file>

<file path=xl/drawings/_rels/drawing7.xml.rels><?xml version="1.0" encoding="UTF-8" standalone="yes"?>
<Relationships xmlns="http://schemas.openxmlformats.org/package/2006/relationships"><Relationship Id="rId3" Type="http://schemas.openxmlformats.org/officeDocument/2006/relationships/chart" Target="../charts/chart39.xml"/><Relationship Id="rId2" Type="http://schemas.openxmlformats.org/officeDocument/2006/relationships/chart" Target="../charts/chart38.xml"/><Relationship Id="rId1" Type="http://schemas.openxmlformats.org/officeDocument/2006/relationships/chart" Target="../charts/chart37.xml"/><Relationship Id="rId6" Type="http://schemas.openxmlformats.org/officeDocument/2006/relationships/chart" Target="../charts/chart42.xml"/><Relationship Id="rId5" Type="http://schemas.openxmlformats.org/officeDocument/2006/relationships/chart" Target="../charts/chart41.xml"/><Relationship Id="rId4" Type="http://schemas.openxmlformats.org/officeDocument/2006/relationships/chart" Target="../charts/chart40.xml"/></Relationships>
</file>

<file path=xl/drawings/_rels/drawing8.xml.rels><?xml version="1.0" encoding="UTF-8" standalone="yes"?>
<Relationships xmlns="http://schemas.openxmlformats.org/package/2006/relationships"><Relationship Id="rId3" Type="http://schemas.openxmlformats.org/officeDocument/2006/relationships/chart" Target="../charts/chart45.xml"/><Relationship Id="rId2" Type="http://schemas.openxmlformats.org/officeDocument/2006/relationships/chart" Target="../charts/chart44.xml"/><Relationship Id="rId1" Type="http://schemas.openxmlformats.org/officeDocument/2006/relationships/chart" Target="../charts/chart43.xml"/><Relationship Id="rId4" Type="http://schemas.openxmlformats.org/officeDocument/2006/relationships/chart" Target="../charts/chart46.xml"/></Relationships>
</file>

<file path=xl/drawings/_rels/drawing9.xml.rels><?xml version="1.0" encoding="UTF-8" standalone="yes"?>
<Relationships xmlns="http://schemas.openxmlformats.org/package/2006/relationships"><Relationship Id="rId3" Type="http://schemas.openxmlformats.org/officeDocument/2006/relationships/chart" Target="../charts/chart49.xml"/><Relationship Id="rId2" Type="http://schemas.openxmlformats.org/officeDocument/2006/relationships/chart" Target="../charts/chart48.xml"/><Relationship Id="rId1" Type="http://schemas.openxmlformats.org/officeDocument/2006/relationships/chart" Target="../charts/chart47.xml"/><Relationship Id="rId6" Type="http://schemas.openxmlformats.org/officeDocument/2006/relationships/chart" Target="../charts/chart52.xml"/><Relationship Id="rId5" Type="http://schemas.openxmlformats.org/officeDocument/2006/relationships/chart" Target="../charts/chart51.xml"/><Relationship Id="rId4" Type="http://schemas.openxmlformats.org/officeDocument/2006/relationships/chart" Target="../charts/chart50.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53.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56.xml"/><Relationship Id="rId7" Type="http://schemas.openxmlformats.org/officeDocument/2006/relationships/chart" Target="../charts/chart60.xml"/><Relationship Id="rId2" Type="http://schemas.openxmlformats.org/officeDocument/2006/relationships/chart" Target="../charts/chart55.xml"/><Relationship Id="rId1" Type="http://schemas.openxmlformats.org/officeDocument/2006/relationships/chart" Target="../charts/chart54.xml"/><Relationship Id="rId6" Type="http://schemas.openxmlformats.org/officeDocument/2006/relationships/chart" Target="../charts/chart59.xml"/><Relationship Id="rId5" Type="http://schemas.openxmlformats.org/officeDocument/2006/relationships/chart" Target="../charts/chart58.xml"/><Relationship Id="rId4" Type="http://schemas.openxmlformats.org/officeDocument/2006/relationships/chart" Target="../charts/chart57.xml"/></Relationships>
</file>

<file path=xl/drawings/drawing1.xml><?xml version="1.0" encoding="utf-8"?>
<xdr:wsDr xmlns:xdr="http://schemas.openxmlformats.org/drawingml/2006/spreadsheetDrawing" xmlns:a="http://schemas.openxmlformats.org/drawingml/2006/main">
  <xdr:twoCellAnchor>
    <xdr:from>
      <xdr:col>0</xdr:col>
      <xdr:colOff>129540</xdr:colOff>
      <xdr:row>18</xdr:row>
      <xdr:rowOff>83820</xdr:rowOff>
    </xdr:from>
    <xdr:to>
      <xdr:col>4</xdr:col>
      <xdr:colOff>563880</xdr:colOff>
      <xdr:row>29</xdr:row>
      <xdr:rowOff>3810</xdr:rowOff>
    </xdr:to>
    <xdr:graphicFrame macro="">
      <xdr:nvGraphicFramePr>
        <xdr:cNvPr id="5" name="Diagram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99060</xdr:colOff>
      <xdr:row>17</xdr:row>
      <xdr:rowOff>15240</xdr:rowOff>
    </xdr:from>
    <xdr:to>
      <xdr:col>10</xdr:col>
      <xdr:colOff>60960</xdr:colOff>
      <xdr:row>26</xdr:row>
      <xdr:rowOff>148590</xdr:rowOff>
    </xdr:to>
    <xdr:graphicFrame macro="">
      <xdr:nvGraphicFramePr>
        <xdr:cNvPr id="6" name="Diagram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365760</xdr:colOff>
      <xdr:row>16</xdr:row>
      <xdr:rowOff>167640</xdr:rowOff>
    </xdr:from>
    <xdr:to>
      <xdr:col>15</xdr:col>
      <xdr:colOff>228600</xdr:colOff>
      <xdr:row>26</xdr:row>
      <xdr:rowOff>156210</xdr:rowOff>
    </xdr:to>
    <xdr:graphicFrame macro="">
      <xdr:nvGraphicFramePr>
        <xdr:cNvPr id="7" name="Diagram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464820</xdr:colOff>
      <xdr:row>6</xdr:row>
      <xdr:rowOff>148590</xdr:rowOff>
    </xdr:from>
    <xdr:to>
      <xdr:col>10</xdr:col>
      <xdr:colOff>434340</xdr:colOff>
      <xdr:row>15</xdr:row>
      <xdr:rowOff>129540</xdr:rowOff>
    </xdr:to>
    <xdr:graphicFrame macro="">
      <xdr:nvGraphicFramePr>
        <xdr:cNvPr id="8" name="Diagram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137160</xdr:colOff>
      <xdr:row>5</xdr:row>
      <xdr:rowOff>167640</xdr:rowOff>
    </xdr:from>
    <xdr:to>
      <xdr:col>15</xdr:col>
      <xdr:colOff>586740</xdr:colOff>
      <xdr:row>16</xdr:row>
      <xdr:rowOff>144780</xdr:rowOff>
    </xdr:to>
    <xdr:graphicFrame macro="">
      <xdr:nvGraphicFramePr>
        <xdr:cNvPr id="9" name="Diagram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16</xdr:col>
      <xdr:colOff>243840</xdr:colOff>
      <xdr:row>4</xdr:row>
      <xdr:rowOff>152400</xdr:rowOff>
    </xdr:from>
    <xdr:to>
      <xdr:col>22</xdr:col>
      <xdr:colOff>289560</xdr:colOff>
      <xdr:row>16</xdr:row>
      <xdr:rowOff>163830</xdr:rowOff>
    </xdr:to>
    <xdr:graphicFrame macro="">
      <xdr:nvGraphicFramePr>
        <xdr:cNvPr id="2" name="Diagram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190500</xdr:colOff>
      <xdr:row>17</xdr:row>
      <xdr:rowOff>175260</xdr:rowOff>
    </xdr:from>
    <xdr:to>
      <xdr:col>5</xdr:col>
      <xdr:colOff>289560</xdr:colOff>
      <xdr:row>28</xdr:row>
      <xdr:rowOff>57150</xdr:rowOff>
    </xdr:to>
    <xdr:graphicFrame macro="">
      <xdr:nvGraphicFramePr>
        <xdr:cNvPr id="2" name="Diagram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388620</xdr:colOff>
      <xdr:row>8</xdr:row>
      <xdr:rowOff>152400</xdr:rowOff>
    </xdr:from>
    <xdr:to>
      <xdr:col>12</xdr:col>
      <xdr:colOff>556260</xdr:colOff>
      <xdr:row>17</xdr:row>
      <xdr:rowOff>179070</xdr:rowOff>
    </xdr:to>
    <xdr:graphicFrame macro="">
      <xdr:nvGraphicFramePr>
        <xdr:cNvPr id="3" name="Diagram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342900</xdr:colOff>
      <xdr:row>18</xdr:row>
      <xdr:rowOff>60960</xdr:rowOff>
    </xdr:from>
    <xdr:to>
      <xdr:col>13</xdr:col>
      <xdr:colOff>15240</xdr:colOff>
      <xdr:row>28</xdr:row>
      <xdr:rowOff>133350</xdr:rowOff>
    </xdr:to>
    <xdr:graphicFrame macro="">
      <xdr:nvGraphicFramePr>
        <xdr:cNvPr id="4" name="Diagram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281940</xdr:colOff>
      <xdr:row>7</xdr:row>
      <xdr:rowOff>114300</xdr:rowOff>
    </xdr:from>
    <xdr:to>
      <xdr:col>19</xdr:col>
      <xdr:colOff>53340</xdr:colOff>
      <xdr:row>17</xdr:row>
      <xdr:rowOff>83820</xdr:rowOff>
    </xdr:to>
    <xdr:graphicFrame macro="">
      <xdr:nvGraphicFramePr>
        <xdr:cNvPr id="5" name="Diagram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518160</xdr:colOff>
      <xdr:row>18</xdr:row>
      <xdr:rowOff>22860</xdr:rowOff>
    </xdr:from>
    <xdr:to>
      <xdr:col>18</xdr:col>
      <xdr:colOff>457200</xdr:colOff>
      <xdr:row>29</xdr:row>
      <xdr:rowOff>41910</xdr:rowOff>
    </xdr:to>
    <xdr:graphicFrame macro="">
      <xdr:nvGraphicFramePr>
        <xdr:cNvPr id="6" name="Diagram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xdr:col>
      <xdr:colOff>190500</xdr:colOff>
      <xdr:row>7</xdr:row>
      <xdr:rowOff>76200</xdr:rowOff>
    </xdr:from>
    <xdr:to>
      <xdr:col>25</xdr:col>
      <xdr:colOff>236220</xdr:colOff>
      <xdr:row>19</xdr:row>
      <xdr:rowOff>87630</xdr:rowOff>
    </xdr:to>
    <xdr:graphicFrame macro="">
      <xdr:nvGraphicFramePr>
        <xdr:cNvPr id="7" name="Diagram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152400</xdr:colOff>
      <xdr:row>6</xdr:row>
      <xdr:rowOff>121920</xdr:rowOff>
    </xdr:from>
    <xdr:to>
      <xdr:col>5</xdr:col>
      <xdr:colOff>76200</xdr:colOff>
      <xdr:row>15</xdr:row>
      <xdr:rowOff>3810</xdr:rowOff>
    </xdr:to>
    <xdr:graphicFrame macro="">
      <xdr:nvGraphicFramePr>
        <xdr:cNvPr id="2" name="Diagram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563880</xdr:colOff>
      <xdr:row>7</xdr:row>
      <xdr:rowOff>167640</xdr:rowOff>
    </xdr:from>
    <xdr:to>
      <xdr:col>11</xdr:col>
      <xdr:colOff>144780</xdr:colOff>
      <xdr:row>17</xdr:row>
      <xdr:rowOff>118110</xdr:rowOff>
    </xdr:to>
    <xdr:graphicFrame macro="">
      <xdr:nvGraphicFramePr>
        <xdr:cNvPr id="3" name="Diagram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594360</xdr:colOff>
      <xdr:row>18</xdr:row>
      <xdr:rowOff>144780</xdr:rowOff>
    </xdr:from>
    <xdr:to>
      <xdr:col>10</xdr:col>
      <xdr:colOff>579120</xdr:colOff>
      <xdr:row>29</xdr:row>
      <xdr:rowOff>38100</xdr:rowOff>
    </xdr:to>
    <xdr:graphicFrame macro="">
      <xdr:nvGraphicFramePr>
        <xdr:cNvPr id="5" name="Diagram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571500</xdr:colOff>
      <xdr:row>7</xdr:row>
      <xdr:rowOff>167640</xdr:rowOff>
    </xdr:from>
    <xdr:to>
      <xdr:col>17</xdr:col>
      <xdr:colOff>160020</xdr:colOff>
      <xdr:row>18</xdr:row>
      <xdr:rowOff>3810</xdr:rowOff>
    </xdr:to>
    <xdr:graphicFrame macro="">
      <xdr:nvGraphicFramePr>
        <xdr:cNvPr id="4" name="Diagram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68580</xdr:colOff>
      <xdr:row>19</xdr:row>
      <xdr:rowOff>106680</xdr:rowOff>
    </xdr:from>
    <xdr:to>
      <xdr:col>17</xdr:col>
      <xdr:colOff>114300</xdr:colOff>
      <xdr:row>30</xdr:row>
      <xdr:rowOff>106680</xdr:rowOff>
    </xdr:to>
    <xdr:graphicFrame macro="">
      <xdr:nvGraphicFramePr>
        <xdr:cNvPr id="6" name="Diagram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259080</xdr:colOff>
      <xdr:row>6</xdr:row>
      <xdr:rowOff>99060</xdr:rowOff>
    </xdr:from>
    <xdr:to>
      <xdr:col>22</xdr:col>
      <xdr:colOff>586740</xdr:colOff>
      <xdr:row>18</xdr:row>
      <xdr:rowOff>76200</xdr:rowOff>
    </xdr:to>
    <xdr:graphicFrame macro="">
      <xdr:nvGraphicFramePr>
        <xdr:cNvPr id="7" name="Diagram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289560</xdr:colOff>
      <xdr:row>7</xdr:row>
      <xdr:rowOff>83820</xdr:rowOff>
    </xdr:from>
    <xdr:to>
      <xdr:col>5</xdr:col>
      <xdr:colOff>449580</xdr:colOff>
      <xdr:row>18</xdr:row>
      <xdr:rowOff>118110</xdr:rowOff>
    </xdr:to>
    <xdr:graphicFrame macro="">
      <xdr:nvGraphicFramePr>
        <xdr:cNvPr id="2" name="Diagram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106680</xdr:colOff>
      <xdr:row>7</xdr:row>
      <xdr:rowOff>76200</xdr:rowOff>
    </xdr:from>
    <xdr:to>
      <xdr:col>12</xdr:col>
      <xdr:colOff>518160</xdr:colOff>
      <xdr:row>18</xdr:row>
      <xdr:rowOff>171450</xdr:rowOff>
    </xdr:to>
    <xdr:graphicFrame macro="">
      <xdr:nvGraphicFramePr>
        <xdr:cNvPr id="3" name="Diagram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220980</xdr:colOff>
      <xdr:row>20</xdr:row>
      <xdr:rowOff>87630</xdr:rowOff>
    </xdr:from>
    <xdr:to>
      <xdr:col>12</xdr:col>
      <xdr:colOff>266700</xdr:colOff>
      <xdr:row>32</xdr:row>
      <xdr:rowOff>30480</xdr:rowOff>
    </xdr:to>
    <xdr:graphicFrame macro="">
      <xdr:nvGraphicFramePr>
        <xdr:cNvPr id="4" name="Diagram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182880</xdr:colOff>
      <xdr:row>6</xdr:row>
      <xdr:rowOff>72390</xdr:rowOff>
    </xdr:from>
    <xdr:to>
      <xdr:col>18</xdr:col>
      <xdr:colOff>190500</xdr:colOff>
      <xdr:row>19</xdr:row>
      <xdr:rowOff>175260</xdr:rowOff>
    </xdr:to>
    <xdr:graphicFrame macro="">
      <xdr:nvGraphicFramePr>
        <xdr:cNvPr id="5" name="Diagram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312420</xdr:colOff>
      <xdr:row>20</xdr:row>
      <xdr:rowOff>30480</xdr:rowOff>
    </xdr:from>
    <xdr:to>
      <xdr:col>18</xdr:col>
      <xdr:colOff>358140</xdr:colOff>
      <xdr:row>31</xdr:row>
      <xdr:rowOff>30480</xdr:rowOff>
    </xdr:to>
    <xdr:graphicFrame macro="">
      <xdr:nvGraphicFramePr>
        <xdr:cNvPr id="6" name="Diagram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18</xdr:col>
      <xdr:colOff>457200</xdr:colOff>
      <xdr:row>7</xdr:row>
      <xdr:rowOff>38100</xdr:rowOff>
    </xdr:from>
    <xdr:to>
      <xdr:col>24</xdr:col>
      <xdr:colOff>335280</xdr:colOff>
      <xdr:row>18</xdr:row>
      <xdr:rowOff>80010</xdr:rowOff>
    </xdr:to>
    <xdr:graphicFrame macro="">
      <xdr:nvGraphicFramePr>
        <xdr:cNvPr id="7" name="Diagram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26</xdr:row>
      <xdr:rowOff>152400</xdr:rowOff>
    </xdr:from>
    <xdr:to>
      <xdr:col>5</xdr:col>
      <xdr:colOff>464820</xdr:colOff>
      <xdr:row>40</xdr:row>
      <xdr:rowOff>76200</xdr:rowOff>
    </xdr:to>
    <xdr:graphicFrame macro="">
      <xdr:nvGraphicFramePr>
        <xdr:cNvPr id="5" name="Diagram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7</xdr:row>
      <xdr:rowOff>30480</xdr:rowOff>
    </xdr:from>
    <xdr:to>
      <xdr:col>13</xdr:col>
      <xdr:colOff>411480</xdr:colOff>
      <xdr:row>18</xdr:row>
      <xdr:rowOff>125730</xdr:rowOff>
    </xdr:to>
    <xdr:graphicFrame macro="">
      <xdr:nvGraphicFramePr>
        <xdr:cNvPr id="6" name="Diagram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45720</xdr:colOff>
      <xdr:row>19</xdr:row>
      <xdr:rowOff>152400</xdr:rowOff>
    </xdr:from>
    <xdr:to>
      <xdr:col>13</xdr:col>
      <xdr:colOff>91440</xdr:colOff>
      <xdr:row>31</xdr:row>
      <xdr:rowOff>95250</xdr:rowOff>
    </xdr:to>
    <xdr:graphicFrame macro="">
      <xdr:nvGraphicFramePr>
        <xdr:cNvPr id="7" name="Diagram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91440</xdr:colOff>
      <xdr:row>6</xdr:row>
      <xdr:rowOff>53340</xdr:rowOff>
    </xdr:from>
    <xdr:to>
      <xdr:col>19</xdr:col>
      <xdr:colOff>99060</xdr:colOff>
      <xdr:row>19</xdr:row>
      <xdr:rowOff>156210</xdr:rowOff>
    </xdr:to>
    <xdr:graphicFrame macro="">
      <xdr:nvGraphicFramePr>
        <xdr:cNvPr id="8" name="Diagram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14</xdr:col>
      <xdr:colOff>182880</xdr:colOff>
      <xdr:row>20</xdr:row>
      <xdr:rowOff>129540</xdr:rowOff>
    </xdr:from>
    <xdr:to>
      <xdr:col>19</xdr:col>
      <xdr:colOff>228600</xdr:colOff>
      <xdr:row>31</xdr:row>
      <xdr:rowOff>129540</xdr:rowOff>
    </xdr:to>
    <xdr:graphicFrame macro="">
      <xdr:nvGraphicFramePr>
        <xdr:cNvPr id="9" name="Diagram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xdr:col>
      <xdr:colOff>160020</xdr:colOff>
      <xdr:row>6</xdr:row>
      <xdr:rowOff>99060</xdr:rowOff>
    </xdr:from>
    <xdr:to>
      <xdr:col>24</xdr:col>
      <xdr:colOff>175260</xdr:colOff>
      <xdr:row>16</xdr:row>
      <xdr:rowOff>80010</xdr:rowOff>
    </xdr:to>
    <xdr:graphicFrame macro="">
      <xdr:nvGraphicFramePr>
        <xdr:cNvPr id="2" name="Diagram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7</xdr:col>
      <xdr:colOff>320040</xdr:colOff>
      <xdr:row>6</xdr:row>
      <xdr:rowOff>30480</xdr:rowOff>
    </xdr:from>
    <xdr:to>
      <xdr:col>13</xdr:col>
      <xdr:colOff>121920</xdr:colOff>
      <xdr:row>17</xdr:row>
      <xdr:rowOff>125730</xdr:rowOff>
    </xdr:to>
    <xdr:graphicFrame macro="">
      <xdr:nvGraphicFramePr>
        <xdr:cNvPr id="2" name="Diagram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266700</xdr:colOff>
      <xdr:row>16</xdr:row>
      <xdr:rowOff>30480</xdr:rowOff>
    </xdr:from>
    <xdr:to>
      <xdr:col>6</xdr:col>
      <xdr:colOff>121920</xdr:colOff>
      <xdr:row>29</xdr:row>
      <xdr:rowOff>137160</xdr:rowOff>
    </xdr:to>
    <xdr:graphicFrame macro="">
      <xdr:nvGraphicFramePr>
        <xdr:cNvPr id="3" name="Diagram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464820</xdr:colOff>
      <xdr:row>18</xdr:row>
      <xdr:rowOff>167640</xdr:rowOff>
    </xdr:from>
    <xdr:to>
      <xdr:col>12</xdr:col>
      <xdr:colOff>510540</xdr:colOff>
      <xdr:row>30</xdr:row>
      <xdr:rowOff>110490</xdr:rowOff>
    </xdr:to>
    <xdr:graphicFrame macro="">
      <xdr:nvGraphicFramePr>
        <xdr:cNvPr id="4" name="Diagram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510540</xdr:colOff>
      <xdr:row>6</xdr:row>
      <xdr:rowOff>106680</xdr:rowOff>
    </xdr:from>
    <xdr:to>
      <xdr:col>18</xdr:col>
      <xdr:colOff>175260</xdr:colOff>
      <xdr:row>18</xdr:row>
      <xdr:rowOff>30480</xdr:rowOff>
    </xdr:to>
    <xdr:graphicFrame macro="">
      <xdr:nvGraphicFramePr>
        <xdr:cNvPr id="5" name="Diagram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213360</xdr:colOff>
      <xdr:row>19</xdr:row>
      <xdr:rowOff>83820</xdr:rowOff>
    </xdr:from>
    <xdr:to>
      <xdr:col>18</xdr:col>
      <xdr:colOff>259080</xdr:colOff>
      <xdr:row>30</xdr:row>
      <xdr:rowOff>83820</xdr:rowOff>
    </xdr:to>
    <xdr:graphicFrame macro="">
      <xdr:nvGraphicFramePr>
        <xdr:cNvPr id="6" name="Diagram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18</xdr:col>
      <xdr:colOff>289560</xdr:colOff>
      <xdr:row>8</xdr:row>
      <xdr:rowOff>99060</xdr:rowOff>
    </xdr:from>
    <xdr:to>
      <xdr:col>24</xdr:col>
      <xdr:colOff>106680</xdr:colOff>
      <xdr:row>20</xdr:row>
      <xdr:rowOff>57150</xdr:rowOff>
    </xdr:to>
    <xdr:graphicFrame macro="">
      <xdr:nvGraphicFramePr>
        <xdr:cNvPr id="7" name="Diagram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99060</xdr:colOff>
      <xdr:row>17</xdr:row>
      <xdr:rowOff>7620</xdr:rowOff>
    </xdr:from>
    <xdr:to>
      <xdr:col>5</xdr:col>
      <xdr:colOff>563880</xdr:colOff>
      <xdr:row>30</xdr:row>
      <xdr:rowOff>114300</xdr:rowOff>
    </xdr:to>
    <xdr:graphicFrame macro="">
      <xdr:nvGraphicFramePr>
        <xdr:cNvPr id="2" name="Diagram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480060</xdr:colOff>
      <xdr:row>6</xdr:row>
      <xdr:rowOff>121920</xdr:rowOff>
    </xdr:from>
    <xdr:to>
      <xdr:col>12</xdr:col>
      <xdr:colOff>281940</xdr:colOff>
      <xdr:row>18</xdr:row>
      <xdr:rowOff>34290</xdr:rowOff>
    </xdr:to>
    <xdr:graphicFrame macro="">
      <xdr:nvGraphicFramePr>
        <xdr:cNvPr id="3" name="Diagram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541020</xdr:colOff>
      <xdr:row>18</xdr:row>
      <xdr:rowOff>137160</xdr:rowOff>
    </xdr:from>
    <xdr:to>
      <xdr:col>11</xdr:col>
      <xdr:colOff>586740</xdr:colOff>
      <xdr:row>30</xdr:row>
      <xdr:rowOff>80010</xdr:rowOff>
    </xdr:to>
    <xdr:graphicFrame macro="">
      <xdr:nvGraphicFramePr>
        <xdr:cNvPr id="4" name="Diagram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99060</xdr:colOff>
      <xdr:row>6</xdr:row>
      <xdr:rowOff>7620</xdr:rowOff>
    </xdr:from>
    <xdr:to>
      <xdr:col>17</xdr:col>
      <xdr:colOff>373380</xdr:colOff>
      <xdr:row>17</xdr:row>
      <xdr:rowOff>114300</xdr:rowOff>
    </xdr:to>
    <xdr:graphicFrame macro="">
      <xdr:nvGraphicFramePr>
        <xdr:cNvPr id="5" name="Diagram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45720</xdr:colOff>
      <xdr:row>19</xdr:row>
      <xdr:rowOff>7620</xdr:rowOff>
    </xdr:from>
    <xdr:to>
      <xdr:col>18</xdr:col>
      <xdr:colOff>91440</xdr:colOff>
      <xdr:row>30</xdr:row>
      <xdr:rowOff>7620</xdr:rowOff>
    </xdr:to>
    <xdr:graphicFrame macro="">
      <xdr:nvGraphicFramePr>
        <xdr:cNvPr id="6" name="Diagram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18</xdr:col>
      <xdr:colOff>53340</xdr:colOff>
      <xdr:row>6</xdr:row>
      <xdr:rowOff>53340</xdr:rowOff>
    </xdr:from>
    <xdr:to>
      <xdr:col>23</xdr:col>
      <xdr:colOff>266700</xdr:colOff>
      <xdr:row>17</xdr:row>
      <xdr:rowOff>87630</xdr:rowOff>
    </xdr:to>
    <xdr:graphicFrame macro="">
      <xdr:nvGraphicFramePr>
        <xdr:cNvPr id="7" name="Diagram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13</xdr:row>
      <xdr:rowOff>0</xdr:rowOff>
    </xdr:from>
    <xdr:to>
      <xdr:col>5</xdr:col>
      <xdr:colOff>464820</xdr:colOff>
      <xdr:row>26</xdr:row>
      <xdr:rowOff>106680</xdr:rowOff>
    </xdr:to>
    <xdr:graphicFrame macro="">
      <xdr:nvGraphicFramePr>
        <xdr:cNvPr id="2" name="Diagram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426720</xdr:colOff>
      <xdr:row>12</xdr:row>
      <xdr:rowOff>91440</xdr:rowOff>
    </xdr:from>
    <xdr:to>
      <xdr:col>11</xdr:col>
      <xdr:colOff>228600</xdr:colOff>
      <xdr:row>24</xdr:row>
      <xdr:rowOff>34290</xdr:rowOff>
    </xdr:to>
    <xdr:graphicFrame macro="">
      <xdr:nvGraphicFramePr>
        <xdr:cNvPr id="4" name="Diagram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7620</xdr:colOff>
      <xdr:row>12</xdr:row>
      <xdr:rowOff>160020</xdr:rowOff>
    </xdr:from>
    <xdr:to>
      <xdr:col>17</xdr:col>
      <xdr:colOff>53340</xdr:colOff>
      <xdr:row>23</xdr:row>
      <xdr:rowOff>160020</xdr:rowOff>
    </xdr:to>
    <xdr:graphicFrame macro="">
      <xdr:nvGraphicFramePr>
        <xdr:cNvPr id="5" name="Diagram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129540</xdr:colOff>
      <xdr:row>3</xdr:row>
      <xdr:rowOff>60960</xdr:rowOff>
    </xdr:from>
    <xdr:to>
      <xdr:col>19</xdr:col>
      <xdr:colOff>594360</xdr:colOff>
      <xdr:row>14</xdr:row>
      <xdr:rowOff>38100</xdr:rowOff>
    </xdr:to>
    <xdr:graphicFrame macro="">
      <xdr:nvGraphicFramePr>
        <xdr:cNvPr id="3" name="Diagram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426720</xdr:colOff>
      <xdr:row>16</xdr:row>
      <xdr:rowOff>15240</xdr:rowOff>
    </xdr:from>
    <xdr:to>
      <xdr:col>6</xdr:col>
      <xdr:colOff>281940</xdr:colOff>
      <xdr:row>29</xdr:row>
      <xdr:rowOff>121920</xdr:rowOff>
    </xdr:to>
    <xdr:graphicFrame macro="">
      <xdr:nvGraphicFramePr>
        <xdr:cNvPr id="3" name="Diagram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15240</xdr:colOff>
      <xdr:row>6</xdr:row>
      <xdr:rowOff>152400</xdr:rowOff>
    </xdr:from>
    <xdr:to>
      <xdr:col>12</xdr:col>
      <xdr:colOff>426720</xdr:colOff>
      <xdr:row>18</xdr:row>
      <xdr:rowOff>64770</xdr:rowOff>
    </xdr:to>
    <xdr:graphicFrame macro="">
      <xdr:nvGraphicFramePr>
        <xdr:cNvPr id="4" name="Diagram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381000</xdr:colOff>
      <xdr:row>6</xdr:row>
      <xdr:rowOff>38100</xdr:rowOff>
    </xdr:from>
    <xdr:to>
      <xdr:col>18</xdr:col>
      <xdr:colOff>45720</xdr:colOff>
      <xdr:row>17</xdr:row>
      <xdr:rowOff>144780</xdr:rowOff>
    </xdr:to>
    <xdr:graphicFrame macro="">
      <xdr:nvGraphicFramePr>
        <xdr:cNvPr id="5" name="Diagram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175260</xdr:colOff>
      <xdr:row>19</xdr:row>
      <xdr:rowOff>83820</xdr:rowOff>
    </xdr:from>
    <xdr:to>
      <xdr:col>12</xdr:col>
      <xdr:colOff>220980</xdr:colOff>
      <xdr:row>31</xdr:row>
      <xdr:rowOff>26670</xdr:rowOff>
    </xdr:to>
    <xdr:graphicFrame macro="">
      <xdr:nvGraphicFramePr>
        <xdr:cNvPr id="6" name="Diagram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38100</xdr:colOff>
      <xdr:row>19</xdr:row>
      <xdr:rowOff>160020</xdr:rowOff>
    </xdr:from>
    <xdr:to>
      <xdr:col>18</xdr:col>
      <xdr:colOff>83820</xdr:colOff>
      <xdr:row>30</xdr:row>
      <xdr:rowOff>160020</xdr:rowOff>
    </xdr:to>
    <xdr:graphicFrame macro="">
      <xdr:nvGraphicFramePr>
        <xdr:cNvPr id="7" name="Diagram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18</xdr:col>
      <xdr:colOff>190500</xdr:colOff>
      <xdr:row>7</xdr:row>
      <xdr:rowOff>60960</xdr:rowOff>
    </xdr:from>
    <xdr:to>
      <xdr:col>22</xdr:col>
      <xdr:colOff>556260</xdr:colOff>
      <xdr:row>17</xdr:row>
      <xdr:rowOff>80010</xdr:rowOff>
    </xdr:to>
    <xdr:graphicFrame macro="">
      <xdr:nvGraphicFramePr>
        <xdr:cNvPr id="2" name="Diagram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5</xdr:col>
      <xdr:colOff>601980</xdr:colOff>
      <xdr:row>108</xdr:row>
      <xdr:rowOff>99060</xdr:rowOff>
    </xdr:from>
    <xdr:to>
      <xdr:col>7</xdr:col>
      <xdr:colOff>1546860</xdr:colOff>
      <xdr:row>120</xdr:row>
      <xdr:rowOff>156210</xdr:rowOff>
    </xdr:to>
    <xdr:graphicFrame macro="">
      <xdr:nvGraphicFramePr>
        <xdr:cNvPr id="3" name="Diagram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24</xdr:col>
      <xdr:colOff>304800</xdr:colOff>
      <xdr:row>11</xdr:row>
      <xdr:rowOff>152400</xdr:rowOff>
    </xdr:from>
    <xdr:to>
      <xdr:col>29</xdr:col>
      <xdr:colOff>556260</xdr:colOff>
      <xdr:row>22</xdr:row>
      <xdr:rowOff>64770</xdr:rowOff>
    </xdr:to>
    <xdr:graphicFrame macro="">
      <xdr:nvGraphicFramePr>
        <xdr:cNvPr id="3" name="Diagram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30480</xdr:colOff>
      <xdr:row>0</xdr:row>
      <xdr:rowOff>137160</xdr:rowOff>
    </xdr:from>
    <xdr:to>
      <xdr:col>22</xdr:col>
      <xdr:colOff>152400</xdr:colOff>
      <xdr:row>11</xdr:row>
      <xdr:rowOff>15240</xdr:rowOff>
    </xdr:to>
    <xdr:graphicFrame macro="">
      <xdr:nvGraphicFramePr>
        <xdr:cNvPr id="4" name="Diagram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22</xdr:col>
      <xdr:colOff>266700</xdr:colOff>
      <xdr:row>0</xdr:row>
      <xdr:rowOff>0</xdr:rowOff>
    </xdr:from>
    <xdr:to>
      <xdr:col>27</xdr:col>
      <xdr:colOff>213360</xdr:colOff>
      <xdr:row>11</xdr:row>
      <xdr:rowOff>11430</xdr:rowOff>
    </xdr:to>
    <xdr:graphicFrame macro="">
      <xdr:nvGraphicFramePr>
        <xdr:cNvPr id="5" name="Diagram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91440</xdr:colOff>
      <xdr:row>11</xdr:row>
      <xdr:rowOff>53340</xdr:rowOff>
    </xdr:from>
    <xdr:to>
      <xdr:col>19</xdr:col>
      <xdr:colOff>45720</xdr:colOff>
      <xdr:row>21</xdr:row>
      <xdr:rowOff>80010</xdr:rowOff>
    </xdr:to>
    <xdr:graphicFrame macro="">
      <xdr:nvGraphicFramePr>
        <xdr:cNvPr id="6" name="Diagram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14</xdr:col>
      <xdr:colOff>0</xdr:colOff>
      <xdr:row>22</xdr:row>
      <xdr:rowOff>38100</xdr:rowOff>
    </xdr:from>
    <xdr:to>
      <xdr:col>19</xdr:col>
      <xdr:colOff>91440</xdr:colOff>
      <xdr:row>30</xdr:row>
      <xdr:rowOff>163830</xdr:rowOff>
    </xdr:to>
    <xdr:graphicFrame macro="">
      <xdr:nvGraphicFramePr>
        <xdr:cNvPr id="7" name="Diagram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xdr:col>
      <xdr:colOff>22860</xdr:colOff>
      <xdr:row>11</xdr:row>
      <xdr:rowOff>99060</xdr:rowOff>
    </xdr:from>
    <xdr:to>
      <xdr:col>24</xdr:col>
      <xdr:colOff>281940</xdr:colOff>
      <xdr:row>21</xdr:row>
      <xdr:rowOff>34290</xdr:rowOff>
    </xdr:to>
    <xdr:graphicFrame macro="">
      <xdr:nvGraphicFramePr>
        <xdr:cNvPr id="8" name="Diagram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19</xdr:col>
      <xdr:colOff>60960</xdr:colOff>
      <xdr:row>21</xdr:row>
      <xdr:rowOff>83820</xdr:rowOff>
    </xdr:from>
    <xdr:to>
      <xdr:col>24</xdr:col>
      <xdr:colOff>289560</xdr:colOff>
      <xdr:row>31</xdr:row>
      <xdr:rowOff>148590</xdr:rowOff>
    </xdr:to>
    <xdr:graphicFrame macro="">
      <xdr:nvGraphicFramePr>
        <xdr:cNvPr id="9" name="Diagram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
  <sheetViews>
    <sheetView zoomScaleNormal="100" workbookViewId="0">
      <selection activeCell="E17" sqref="E17"/>
    </sheetView>
  </sheetViews>
  <sheetFormatPr defaultRowHeight="14.4" x14ac:dyDescent="0.3"/>
  <cols>
    <col min="14" max="14" width="12.44140625" bestFit="1" customWidth="1"/>
  </cols>
  <sheetData>
    <row r="1" spans="1:16" x14ac:dyDescent="0.3">
      <c r="A1" t="s">
        <v>0</v>
      </c>
      <c r="B1" t="s">
        <v>1</v>
      </c>
      <c r="C1" t="s">
        <v>2</v>
      </c>
      <c r="D1" t="s">
        <v>3</v>
      </c>
      <c r="E1" t="s">
        <v>16</v>
      </c>
      <c r="F1" t="s">
        <v>15</v>
      </c>
    </row>
    <row r="2" spans="1:16" x14ac:dyDescent="0.3">
      <c r="K2" t="s">
        <v>19</v>
      </c>
      <c r="M2" t="s">
        <v>15</v>
      </c>
    </row>
    <row r="3" spans="1:16" x14ac:dyDescent="0.3">
      <c r="A3" t="s">
        <v>6</v>
      </c>
      <c r="B3" t="s">
        <v>7</v>
      </c>
      <c r="C3">
        <v>7</v>
      </c>
      <c r="D3">
        <v>8</v>
      </c>
      <c r="E3" t="s">
        <v>9</v>
      </c>
      <c r="F3" t="s">
        <v>9</v>
      </c>
      <c r="I3" t="s">
        <v>1</v>
      </c>
      <c r="K3" t="s">
        <v>17</v>
      </c>
      <c r="L3" t="s">
        <v>18</v>
      </c>
      <c r="M3" t="s">
        <v>17</v>
      </c>
      <c r="N3" t="s">
        <v>18</v>
      </c>
      <c r="O3" t="s">
        <v>281</v>
      </c>
      <c r="P3" t="s">
        <v>3</v>
      </c>
    </row>
    <row r="4" spans="1:16" x14ac:dyDescent="0.3">
      <c r="A4" t="s">
        <v>6</v>
      </c>
      <c r="B4" t="s">
        <v>7</v>
      </c>
      <c r="C4">
        <v>10</v>
      </c>
      <c r="D4">
        <v>10</v>
      </c>
      <c r="E4" t="s">
        <v>9</v>
      </c>
      <c r="F4" t="s">
        <v>10</v>
      </c>
      <c r="I4" t="s">
        <v>7</v>
      </c>
      <c r="J4" s="1">
        <v>0.36359999999999998</v>
      </c>
      <c r="K4" s="2">
        <v>1</v>
      </c>
      <c r="L4" s="2">
        <v>0</v>
      </c>
      <c r="M4" s="2">
        <v>0.5</v>
      </c>
      <c r="N4" s="2">
        <v>0.5</v>
      </c>
      <c r="O4" s="10">
        <f>AVERAGEIF($B$3:$B$14,"ai",C3:C14)</f>
        <v>7.25</v>
      </c>
      <c r="P4" s="10">
        <f>AVERAGEIF($B$3:$B$14,"ai",D3:D14)</f>
        <v>9</v>
      </c>
    </row>
    <row r="5" spans="1:16" x14ac:dyDescent="0.3">
      <c r="A5" t="s">
        <v>6</v>
      </c>
      <c r="B5" t="s">
        <v>7</v>
      </c>
      <c r="C5">
        <v>5</v>
      </c>
      <c r="D5">
        <v>10</v>
      </c>
      <c r="E5" t="s">
        <v>9</v>
      </c>
      <c r="F5" t="s">
        <v>10</v>
      </c>
      <c r="I5" t="s">
        <v>8</v>
      </c>
      <c r="J5" s="1">
        <v>0.63629999999999998</v>
      </c>
      <c r="K5" s="1">
        <f>COUNTIF(E7:E13,"rossz")/COUNTA(E7:E13)</f>
        <v>0.42857142857142855</v>
      </c>
      <c r="L5" s="1">
        <f>COUNTIF(E7:E13,"jó")/COUNTA(E7:E13)</f>
        <v>0.5714285714285714</v>
      </c>
      <c r="M5" s="1">
        <f>COUNTIF(F7:F13,"rossz")/COUNTA(F7:F13)</f>
        <v>0.14285714285714285</v>
      </c>
      <c r="N5" s="1">
        <f>COUNTIF(F7:F13,"jó")/COUNTA(F7:F13)</f>
        <v>0.8571428571428571</v>
      </c>
      <c r="O5" s="10">
        <f>AVERAGEIF($B$3:$B$14,"emberi",C3:C14)</f>
        <v>5.75</v>
      </c>
      <c r="P5" s="10">
        <f>AVERAGEIF($B$3:$B$14,"emberi",D3:D14)</f>
        <v>7</v>
      </c>
    </row>
    <row r="6" spans="1:16" x14ac:dyDescent="0.3">
      <c r="A6" t="s">
        <v>6</v>
      </c>
      <c r="B6" t="s">
        <v>7</v>
      </c>
      <c r="C6">
        <v>7</v>
      </c>
      <c r="D6">
        <v>8</v>
      </c>
      <c r="E6" t="s">
        <v>9</v>
      </c>
      <c r="F6" t="s">
        <v>9</v>
      </c>
    </row>
    <row r="7" spans="1:16" x14ac:dyDescent="0.3">
      <c r="A7" t="s">
        <v>6</v>
      </c>
      <c r="B7" t="s">
        <v>8</v>
      </c>
      <c r="C7">
        <v>3</v>
      </c>
      <c r="D7">
        <v>10</v>
      </c>
      <c r="E7" t="s">
        <v>10</v>
      </c>
      <c r="F7" t="s">
        <v>10</v>
      </c>
    </row>
    <row r="8" spans="1:16" x14ac:dyDescent="0.3">
      <c r="A8" t="s">
        <v>6</v>
      </c>
      <c r="B8" t="s">
        <v>8</v>
      </c>
      <c r="C8">
        <v>8</v>
      </c>
      <c r="D8">
        <v>7</v>
      </c>
      <c r="E8" t="s">
        <v>9</v>
      </c>
      <c r="F8" t="s">
        <v>10</v>
      </c>
    </row>
    <row r="9" spans="1:16" x14ac:dyDescent="0.3">
      <c r="A9" t="s">
        <v>6</v>
      </c>
      <c r="B9" t="s">
        <v>8</v>
      </c>
      <c r="C9">
        <v>1</v>
      </c>
      <c r="D9">
        <v>1</v>
      </c>
      <c r="E9" t="s">
        <v>9</v>
      </c>
      <c r="F9" t="s">
        <v>9</v>
      </c>
    </row>
    <row r="10" spans="1:16" x14ac:dyDescent="0.3">
      <c r="A10" t="s">
        <v>6</v>
      </c>
      <c r="B10" t="s">
        <v>8</v>
      </c>
      <c r="C10">
        <v>7</v>
      </c>
      <c r="D10">
        <v>8</v>
      </c>
      <c r="E10" t="s">
        <v>10</v>
      </c>
      <c r="F10" t="s">
        <v>10</v>
      </c>
    </row>
    <row r="11" spans="1:16" x14ac:dyDescent="0.3">
      <c r="A11" t="s">
        <v>6</v>
      </c>
      <c r="B11" t="s">
        <v>8</v>
      </c>
      <c r="C11">
        <v>5</v>
      </c>
      <c r="D11">
        <v>8</v>
      </c>
      <c r="E11" t="s">
        <v>9</v>
      </c>
      <c r="F11" t="s">
        <v>10</v>
      </c>
    </row>
    <row r="12" spans="1:16" x14ac:dyDescent="0.3">
      <c r="A12" t="s">
        <v>6</v>
      </c>
      <c r="B12" t="s">
        <v>8</v>
      </c>
      <c r="C12">
        <v>8</v>
      </c>
      <c r="D12">
        <v>8</v>
      </c>
      <c r="E12" t="s">
        <v>10</v>
      </c>
      <c r="F12" t="s">
        <v>10</v>
      </c>
    </row>
    <row r="13" spans="1:16" x14ac:dyDescent="0.3">
      <c r="A13" t="s">
        <v>6</v>
      </c>
      <c r="B13" t="s">
        <v>8</v>
      </c>
      <c r="C13">
        <v>9</v>
      </c>
      <c r="D13">
        <v>9</v>
      </c>
      <c r="E13" t="s">
        <v>10</v>
      </c>
      <c r="F13" t="s">
        <v>10</v>
      </c>
    </row>
    <row r="14" spans="1:16" x14ac:dyDescent="0.3">
      <c r="A14" t="s">
        <v>6</v>
      </c>
      <c r="B14" t="s">
        <v>8</v>
      </c>
      <c r="C14">
        <v>5</v>
      </c>
      <c r="D14">
        <v>5</v>
      </c>
      <c r="E14" t="s">
        <v>9</v>
      </c>
      <c r="F14" t="s">
        <v>10</v>
      </c>
    </row>
    <row r="15" spans="1:16" x14ac:dyDescent="0.3">
      <c r="C15" s="8">
        <f>AVERAGE(C3:C14)</f>
        <v>6.25</v>
      </c>
      <c r="D15" s="8">
        <f>AVERAGE(D3:D14)</f>
        <v>7.666666666666667</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workbookViewId="0">
      <selection activeCell="G17" sqref="G17"/>
    </sheetView>
  </sheetViews>
  <sheetFormatPr defaultRowHeight="14.4" x14ac:dyDescent="0.3"/>
  <sheetData>
    <row r="1" spans="1:15" x14ac:dyDescent="0.3">
      <c r="A1" t="s">
        <v>0</v>
      </c>
      <c r="B1" t="s">
        <v>1</v>
      </c>
      <c r="C1" t="s">
        <v>2</v>
      </c>
      <c r="D1" t="s">
        <v>3</v>
      </c>
      <c r="E1" t="s">
        <v>19</v>
      </c>
      <c r="F1" t="s">
        <v>15</v>
      </c>
    </row>
    <row r="2" spans="1:15" x14ac:dyDescent="0.3">
      <c r="J2" t="s">
        <v>19</v>
      </c>
      <c r="L2" t="s">
        <v>15</v>
      </c>
    </row>
    <row r="3" spans="1:15" x14ac:dyDescent="0.3">
      <c r="A3" t="s">
        <v>11</v>
      </c>
      <c r="B3" t="s">
        <v>7</v>
      </c>
      <c r="C3">
        <v>4</v>
      </c>
      <c r="D3">
        <v>9</v>
      </c>
      <c r="E3" t="s">
        <v>9</v>
      </c>
      <c r="F3" t="s">
        <v>9</v>
      </c>
      <c r="H3" t="s">
        <v>1</v>
      </c>
      <c r="J3" t="s">
        <v>17</v>
      </c>
      <c r="K3" t="s">
        <v>18</v>
      </c>
      <c r="L3" t="s">
        <v>17</v>
      </c>
      <c r="M3" t="s">
        <v>18</v>
      </c>
      <c r="N3" t="s">
        <v>282</v>
      </c>
      <c r="O3" t="s">
        <v>283</v>
      </c>
    </row>
    <row r="4" spans="1:15" x14ac:dyDescent="0.3">
      <c r="A4" t="s">
        <v>11</v>
      </c>
      <c r="B4" t="s">
        <v>7</v>
      </c>
      <c r="C4">
        <v>10</v>
      </c>
      <c r="D4">
        <v>8</v>
      </c>
      <c r="E4" t="s">
        <v>9</v>
      </c>
      <c r="F4" t="s">
        <v>9</v>
      </c>
      <c r="H4" t="s">
        <v>7</v>
      </c>
      <c r="I4" s="1">
        <f>COUNTIF(B3:B16,"ai")/COUNTA(B3:B16)</f>
        <v>0.2857142857142857</v>
      </c>
      <c r="J4" s="1">
        <f>COUNTIF(E3:E6,"rossz")/COUNTA(E3:E6)</f>
        <v>0.75</v>
      </c>
      <c r="K4" s="1">
        <f>COUNTIF(E3:E6,"jó")/COUNTA(E3:E6)</f>
        <v>0.25</v>
      </c>
      <c r="L4" s="1">
        <f>COUNTIF(F3:F6,"rossz")/COUNTA(F3:F6)</f>
        <v>0.5</v>
      </c>
      <c r="M4" s="2">
        <v>0.5</v>
      </c>
      <c r="N4">
        <f>AVERAGEIF($B$3:$B$16,"ai",C3:C16)</f>
        <v>6</v>
      </c>
      <c r="O4">
        <f>AVERAGEIF($B$3:$B$16,"ai",D3:D16)</f>
        <v>9.25</v>
      </c>
    </row>
    <row r="5" spans="1:15" x14ac:dyDescent="0.3">
      <c r="A5" t="s">
        <v>11</v>
      </c>
      <c r="B5" t="s">
        <v>7</v>
      </c>
      <c r="C5">
        <v>6</v>
      </c>
      <c r="D5">
        <v>10</v>
      </c>
      <c r="E5" t="s">
        <v>10</v>
      </c>
      <c r="F5" t="s">
        <v>10</v>
      </c>
      <c r="H5" t="s">
        <v>8</v>
      </c>
      <c r="I5" s="1">
        <f>COUNTIF(B3:B16,"emberi")/COUNTA(B3:B16)</f>
        <v>0.7142857142857143</v>
      </c>
      <c r="J5" s="1">
        <f>COUNTIF(E7:E16,"rossz")/COUNTA(E7:E16)</f>
        <v>0.7</v>
      </c>
      <c r="K5" s="1">
        <f>COUNTIF(E7:E16,"jó")/COUNTA(E7:E16)</f>
        <v>0.3</v>
      </c>
      <c r="L5" s="1">
        <f>COUNTIF(F7:F16,"rossz")/COUNTA(F7:F16)</f>
        <v>0.5</v>
      </c>
      <c r="M5" s="1">
        <v>0.5</v>
      </c>
      <c r="N5" s="10">
        <f>AVERAGEIF($B$3:$B$16,"emberi",C3:C16)</f>
        <v>6.7</v>
      </c>
      <c r="O5" s="10">
        <f>AVERAGEIF($B$3:$B$16,"emberi",D3:D16)</f>
        <v>8.8000000000000007</v>
      </c>
    </row>
    <row r="6" spans="1:15" x14ac:dyDescent="0.3">
      <c r="A6" t="s">
        <v>11</v>
      </c>
      <c r="B6" t="s">
        <v>7</v>
      </c>
      <c r="C6">
        <v>4</v>
      </c>
      <c r="D6">
        <v>10</v>
      </c>
      <c r="E6" t="s">
        <v>9</v>
      </c>
      <c r="F6" t="s">
        <v>10</v>
      </c>
    </row>
    <row r="7" spans="1:15" x14ac:dyDescent="0.3">
      <c r="A7" t="s">
        <v>11</v>
      </c>
      <c r="B7" t="s">
        <v>8</v>
      </c>
      <c r="C7">
        <v>5</v>
      </c>
      <c r="D7">
        <v>10</v>
      </c>
      <c r="E7" t="s">
        <v>9</v>
      </c>
      <c r="F7" t="s">
        <v>10</v>
      </c>
    </row>
    <row r="8" spans="1:15" x14ac:dyDescent="0.3">
      <c r="A8" t="s">
        <v>11</v>
      </c>
      <c r="B8" t="s">
        <v>8</v>
      </c>
      <c r="C8">
        <v>9</v>
      </c>
      <c r="D8">
        <v>9</v>
      </c>
      <c r="E8" t="s">
        <v>10</v>
      </c>
      <c r="F8" t="s">
        <v>9</v>
      </c>
      <c r="L8" t="s">
        <v>284</v>
      </c>
    </row>
    <row r="9" spans="1:15" x14ac:dyDescent="0.3">
      <c r="A9" t="s">
        <v>11</v>
      </c>
      <c r="B9" t="s">
        <v>8</v>
      </c>
      <c r="C9">
        <v>10</v>
      </c>
      <c r="D9">
        <v>8</v>
      </c>
      <c r="E9" t="s">
        <v>9</v>
      </c>
      <c r="F9" t="s">
        <v>9</v>
      </c>
    </row>
    <row r="10" spans="1:15" x14ac:dyDescent="0.3">
      <c r="A10" t="s">
        <v>11</v>
      </c>
      <c r="B10" t="s">
        <v>8</v>
      </c>
      <c r="C10">
        <v>8</v>
      </c>
      <c r="D10">
        <v>9</v>
      </c>
      <c r="E10" t="s">
        <v>9</v>
      </c>
      <c r="F10" t="s">
        <v>9</v>
      </c>
    </row>
    <row r="11" spans="1:15" x14ac:dyDescent="0.3">
      <c r="A11" t="s">
        <v>11</v>
      </c>
      <c r="B11" t="s">
        <v>8</v>
      </c>
      <c r="C11">
        <v>2</v>
      </c>
      <c r="D11">
        <v>10</v>
      </c>
      <c r="E11" t="s">
        <v>9</v>
      </c>
      <c r="F11" t="s">
        <v>9</v>
      </c>
    </row>
    <row r="12" spans="1:15" x14ac:dyDescent="0.3">
      <c r="A12" t="s">
        <v>11</v>
      </c>
      <c r="B12" t="s">
        <v>8</v>
      </c>
      <c r="C12">
        <v>7</v>
      </c>
      <c r="D12">
        <v>10</v>
      </c>
      <c r="E12" t="s">
        <v>10</v>
      </c>
      <c r="F12" t="s">
        <v>10</v>
      </c>
    </row>
    <row r="13" spans="1:15" x14ac:dyDescent="0.3">
      <c r="A13" t="s">
        <v>11</v>
      </c>
      <c r="B13" t="s">
        <v>8</v>
      </c>
      <c r="C13">
        <v>5</v>
      </c>
      <c r="D13">
        <v>8</v>
      </c>
      <c r="E13" t="s">
        <v>10</v>
      </c>
      <c r="F13" t="s">
        <v>10</v>
      </c>
    </row>
    <row r="14" spans="1:15" x14ac:dyDescent="0.3">
      <c r="A14" t="s">
        <v>11</v>
      </c>
      <c r="B14" t="s">
        <v>8</v>
      </c>
      <c r="C14">
        <v>8</v>
      </c>
      <c r="D14">
        <v>9</v>
      </c>
      <c r="E14" t="s">
        <v>9</v>
      </c>
      <c r="F14" t="s">
        <v>9</v>
      </c>
    </row>
    <row r="15" spans="1:15" x14ac:dyDescent="0.3">
      <c r="A15" t="s">
        <v>11</v>
      </c>
      <c r="B15" t="s">
        <v>8</v>
      </c>
      <c r="C15">
        <v>6</v>
      </c>
      <c r="D15">
        <v>5</v>
      </c>
      <c r="E15" t="s">
        <v>9</v>
      </c>
      <c r="F15" t="s">
        <v>10</v>
      </c>
    </row>
    <row r="16" spans="1:15" x14ac:dyDescent="0.3">
      <c r="A16" t="s">
        <v>11</v>
      </c>
      <c r="B16" t="s">
        <v>8</v>
      </c>
      <c r="C16">
        <v>7</v>
      </c>
      <c r="D16">
        <v>10</v>
      </c>
      <c r="E16" t="s">
        <v>9</v>
      </c>
      <c r="F16" t="s">
        <v>10</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election activeCell="C5" sqref="C5:D5"/>
    </sheetView>
  </sheetViews>
  <sheetFormatPr defaultRowHeight="14.4" x14ac:dyDescent="0.3"/>
  <sheetData>
    <row r="1" spans="1:15" x14ac:dyDescent="0.3">
      <c r="A1" t="s">
        <v>0</v>
      </c>
      <c r="B1" t="s">
        <v>1</v>
      </c>
      <c r="C1" t="s">
        <v>2</v>
      </c>
      <c r="D1" t="s">
        <v>3</v>
      </c>
      <c r="E1" t="s">
        <v>19</v>
      </c>
      <c r="F1" t="s">
        <v>15</v>
      </c>
    </row>
    <row r="2" spans="1:15" x14ac:dyDescent="0.3">
      <c r="J2" t="s">
        <v>19</v>
      </c>
      <c r="L2" t="s">
        <v>15</v>
      </c>
    </row>
    <row r="3" spans="1:15" x14ac:dyDescent="0.3">
      <c r="A3" t="s">
        <v>12</v>
      </c>
      <c r="B3" t="s">
        <v>7</v>
      </c>
      <c r="C3">
        <v>6</v>
      </c>
      <c r="D3">
        <v>4</v>
      </c>
      <c r="E3" t="s">
        <v>10</v>
      </c>
      <c r="F3" t="s">
        <v>9</v>
      </c>
      <c r="H3" t="s">
        <v>1</v>
      </c>
      <c r="J3" t="s">
        <v>17</v>
      </c>
      <c r="K3" t="s">
        <v>18</v>
      </c>
      <c r="L3" t="s">
        <v>17</v>
      </c>
      <c r="M3" t="s">
        <v>18</v>
      </c>
      <c r="N3" t="s">
        <v>282</v>
      </c>
      <c r="O3" t="s">
        <v>283</v>
      </c>
    </row>
    <row r="4" spans="1:15" x14ac:dyDescent="0.3">
      <c r="A4" t="s">
        <v>12</v>
      </c>
      <c r="B4" t="s">
        <v>7</v>
      </c>
      <c r="C4">
        <v>6</v>
      </c>
      <c r="D4">
        <v>10</v>
      </c>
      <c r="E4" t="s">
        <v>10</v>
      </c>
      <c r="F4" t="s">
        <v>10</v>
      </c>
      <c r="H4" t="s">
        <v>7</v>
      </c>
      <c r="I4" s="2">
        <f>COUNTIF(B3:B5,"ai")/COUNTA(B3:B5)</f>
        <v>0.66666666666666663</v>
      </c>
      <c r="J4" s="2">
        <f>COUNTIF(E3:E4,"rossz")/COUNTA(E3:E4)</f>
        <v>0</v>
      </c>
      <c r="K4" s="2">
        <f>COUNTIF(E3:E4,"jó")/COUNTA(E3:E4)</f>
        <v>1</v>
      </c>
      <c r="L4" s="2">
        <f>COUNTIF(F3:F4,"rossz")/COUNTA(F3:F4)</f>
        <v>0.5</v>
      </c>
      <c r="M4" s="2">
        <v>0.5</v>
      </c>
      <c r="N4">
        <f>AVERAGEIF($B$3:$B$16,"ai",C3:C16)</f>
        <v>6</v>
      </c>
      <c r="O4">
        <f>AVERAGEIF($B$3:$B$16,"ai",D3:D16)</f>
        <v>7</v>
      </c>
    </row>
    <row r="5" spans="1:15" x14ac:dyDescent="0.3">
      <c r="A5" t="s">
        <v>12</v>
      </c>
      <c r="B5" t="s">
        <v>8</v>
      </c>
      <c r="C5">
        <v>4</v>
      </c>
      <c r="D5">
        <v>10</v>
      </c>
      <c r="E5" t="s">
        <v>10</v>
      </c>
      <c r="F5" t="s">
        <v>10</v>
      </c>
      <c r="H5" t="s">
        <v>8</v>
      </c>
      <c r="I5" s="2">
        <f>COUNTIF(B3:B5,"emberi")/COUNTA(B3:B5)</f>
        <v>0.33333333333333331</v>
      </c>
      <c r="J5" s="2">
        <f>COUNTIF(E5:E5,"rossz")/COUNTA(E5:E5)</f>
        <v>0</v>
      </c>
      <c r="K5" s="2">
        <f>COUNTIF(E5:E5,"jó")/COUNTA(E5:E5)</f>
        <v>1</v>
      </c>
      <c r="L5" s="2">
        <f>COUNTIF(F5:F5,"rossz")/COUNTA(F5:F5)</f>
        <v>0</v>
      </c>
      <c r="M5" s="2">
        <v>1</v>
      </c>
      <c r="N5" s="11">
        <f>AVERAGEIF($B$3:$B$5,"emberi",C3:C5)</f>
        <v>4</v>
      </c>
      <c r="O5" s="11">
        <f>AVERAGEIF($B$3:$B$5,"emberi",D3:D5)</f>
        <v>10</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election activeCell="C4" sqref="C4:D5"/>
    </sheetView>
  </sheetViews>
  <sheetFormatPr defaultRowHeight="14.4" x14ac:dyDescent="0.3"/>
  <sheetData>
    <row r="1" spans="1:15" x14ac:dyDescent="0.3">
      <c r="A1" t="s">
        <v>0</v>
      </c>
      <c r="B1" t="s">
        <v>1</v>
      </c>
      <c r="C1" t="s">
        <v>2</v>
      </c>
      <c r="D1" t="s">
        <v>3</v>
      </c>
      <c r="E1" t="s">
        <v>5</v>
      </c>
      <c r="F1" t="s">
        <v>4</v>
      </c>
    </row>
    <row r="2" spans="1:15" x14ac:dyDescent="0.3">
      <c r="J2" t="s">
        <v>19</v>
      </c>
      <c r="L2" t="s">
        <v>15</v>
      </c>
    </row>
    <row r="3" spans="1:15" x14ac:dyDescent="0.3">
      <c r="A3" t="s">
        <v>13</v>
      </c>
      <c r="B3" t="s">
        <v>7</v>
      </c>
      <c r="C3">
        <v>9</v>
      </c>
      <c r="D3">
        <v>10</v>
      </c>
      <c r="E3" t="s">
        <v>9</v>
      </c>
      <c r="F3" t="s">
        <v>10</v>
      </c>
      <c r="H3" t="s">
        <v>1</v>
      </c>
      <c r="J3" t="s">
        <v>17</v>
      </c>
      <c r="K3" t="s">
        <v>18</v>
      </c>
      <c r="L3" t="s">
        <v>17</v>
      </c>
      <c r="M3" t="s">
        <v>18</v>
      </c>
      <c r="N3" t="s">
        <v>282</v>
      </c>
      <c r="O3" t="s">
        <v>283</v>
      </c>
    </row>
    <row r="4" spans="1:15" x14ac:dyDescent="0.3">
      <c r="A4" t="s">
        <v>13</v>
      </c>
      <c r="B4" t="s">
        <v>8</v>
      </c>
      <c r="C4">
        <v>1</v>
      </c>
      <c r="D4">
        <v>8</v>
      </c>
      <c r="E4" t="s">
        <v>9</v>
      </c>
      <c r="F4" t="s">
        <v>9</v>
      </c>
      <c r="H4" t="s">
        <v>7</v>
      </c>
      <c r="I4" s="2">
        <f>COUNTIF(B3:B5,"ai")/COUNTA(B3:B5)</f>
        <v>0.33333333333333331</v>
      </c>
      <c r="J4" s="2">
        <f>COUNTIF(E3:E3,"rossz")/COUNTA(E3:E3)</f>
        <v>1</v>
      </c>
      <c r="K4" s="2">
        <f>COUNTIF(E3:E4,"jó")/COUNTA(E3:E4)</f>
        <v>0</v>
      </c>
      <c r="L4" s="2">
        <f>COUNTIF(F3:F3,"rossz")/COUNTA(F3:F3)</f>
        <v>0</v>
      </c>
      <c r="M4" s="2">
        <f>COUNTIF(F3:F3,"JÓ")/COUNTA(F3:F3)</f>
        <v>1</v>
      </c>
      <c r="N4">
        <f>AVERAGEIF($B$3:$B$16,"ai",C3:C16)</f>
        <v>9</v>
      </c>
      <c r="O4">
        <f>AVERAGEIF($B$3:$B$16,"ai",D3:D16)</f>
        <v>10</v>
      </c>
    </row>
    <row r="5" spans="1:15" x14ac:dyDescent="0.3">
      <c r="A5" t="s">
        <v>13</v>
      </c>
      <c r="B5" t="s">
        <v>8</v>
      </c>
      <c r="C5">
        <v>5</v>
      </c>
      <c r="D5">
        <v>9</v>
      </c>
      <c r="E5" t="s">
        <v>9</v>
      </c>
      <c r="F5" t="s">
        <v>9</v>
      </c>
      <c r="H5" t="s">
        <v>8</v>
      </c>
      <c r="I5" s="2">
        <f>COUNTIF(B3:B5,"emberi")/COUNTA(B3:B5)</f>
        <v>0.66666666666666663</v>
      </c>
      <c r="J5" s="2">
        <f>COUNTIF(E4:E5,"rossz")/COUNTA(E4:E5)</f>
        <v>1</v>
      </c>
      <c r="K5" s="2">
        <f>COUNTIF(E5:E5,"jó")/COUNTA(E5:E5)</f>
        <v>0</v>
      </c>
      <c r="L5" s="2">
        <f>COUNTIF(F4:F5,"rossz")/COUNTA(F4:F5)</f>
        <v>1</v>
      </c>
      <c r="M5" s="2">
        <f>COUNTIF(F4:F5,"JÓ")/COUNTA(F4:F5)</f>
        <v>0</v>
      </c>
      <c r="N5" s="11">
        <f>AVERAGEIF($B$3:$B$5,"emberi",C3:C5)</f>
        <v>3</v>
      </c>
      <c r="O5" s="10">
        <f>AVERAGEIF($B$3:$B$5,"emberi",D3:D5)</f>
        <v>8.5</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workbookViewId="0">
      <selection activeCell="C17" sqref="C17:D25"/>
    </sheetView>
  </sheetViews>
  <sheetFormatPr defaultRowHeight="14.4" x14ac:dyDescent="0.3"/>
  <sheetData>
    <row r="1" spans="1:15" x14ac:dyDescent="0.3">
      <c r="A1" t="s">
        <v>0</v>
      </c>
      <c r="B1" t="s">
        <v>1</v>
      </c>
      <c r="C1" t="s">
        <v>2</v>
      </c>
      <c r="D1" t="s">
        <v>3</v>
      </c>
      <c r="E1" t="s">
        <v>5</v>
      </c>
      <c r="F1" t="s">
        <v>4</v>
      </c>
    </row>
    <row r="2" spans="1:15" x14ac:dyDescent="0.3">
      <c r="J2" t="s">
        <v>19</v>
      </c>
      <c r="L2" t="s">
        <v>15</v>
      </c>
    </row>
    <row r="3" spans="1:15" x14ac:dyDescent="0.3">
      <c r="A3" t="s">
        <v>14</v>
      </c>
      <c r="B3" t="s">
        <v>7</v>
      </c>
      <c r="C3">
        <v>5</v>
      </c>
      <c r="D3">
        <v>10</v>
      </c>
      <c r="E3" t="s">
        <v>9</v>
      </c>
      <c r="F3" t="s">
        <v>9</v>
      </c>
      <c r="H3" t="s">
        <v>1</v>
      </c>
      <c r="J3" t="s">
        <v>17</v>
      </c>
      <c r="K3" t="s">
        <v>18</v>
      </c>
      <c r="L3" t="s">
        <v>17</v>
      </c>
      <c r="M3" t="s">
        <v>18</v>
      </c>
      <c r="N3" t="s">
        <v>282</v>
      </c>
      <c r="O3" t="s">
        <v>283</v>
      </c>
    </row>
    <row r="4" spans="1:15" x14ac:dyDescent="0.3">
      <c r="A4" t="s">
        <v>14</v>
      </c>
      <c r="B4" t="s">
        <v>7</v>
      </c>
      <c r="C4">
        <v>8</v>
      </c>
      <c r="D4">
        <v>8</v>
      </c>
      <c r="E4" t="s">
        <v>9</v>
      </c>
      <c r="F4" t="s">
        <v>9</v>
      </c>
      <c r="H4" t="s">
        <v>7</v>
      </c>
      <c r="I4" s="2">
        <f>COUNTIF(B3:B25,"ai")/COUNTA(B3:B25)</f>
        <v>0.60869565217391308</v>
      </c>
      <c r="J4" s="2">
        <f>COUNTIF(E3:E16,"rossz")/COUNTA(E3:E16)</f>
        <v>0.35714285714285715</v>
      </c>
      <c r="K4" s="2">
        <f>COUNTIF(E3:E16,"jó")/COUNTA(E3:E16)</f>
        <v>0.6428571428571429</v>
      </c>
      <c r="L4" s="2">
        <f>COUNTIF(F3:F16,"rossz")/COUNTA(F3:F16)</f>
        <v>0.2857142857142857</v>
      </c>
      <c r="M4" s="2">
        <f>COUNTIF(F3:F16,"JÓ")/COUNTA(F3:F16)</f>
        <v>0.7142857142857143</v>
      </c>
      <c r="N4" s="10">
        <f>AVERAGEIF($B$3:$B$25,"ai",C3:C25)</f>
        <v>6.4285714285714288</v>
      </c>
      <c r="O4" s="10">
        <f>AVERAGEIF($B$3:$B$25,"ai",D3:D25)</f>
        <v>8.8571428571428577</v>
      </c>
    </row>
    <row r="5" spans="1:15" x14ac:dyDescent="0.3">
      <c r="A5" t="s">
        <v>14</v>
      </c>
      <c r="B5" t="s">
        <v>7</v>
      </c>
      <c r="C5">
        <v>6</v>
      </c>
      <c r="D5">
        <v>9</v>
      </c>
      <c r="E5" t="s">
        <v>10</v>
      </c>
      <c r="F5" t="s">
        <v>10</v>
      </c>
      <c r="H5" t="s">
        <v>8</v>
      </c>
      <c r="I5" s="2">
        <f>COUNTIF(B3:B25,"emberi")/COUNTA(B3:B25)</f>
        <v>0.39130434782608697</v>
      </c>
      <c r="J5" s="2">
        <f>COUNTIF(E17:E25,"rossz")/COUNTA(E17:E25)</f>
        <v>0.44444444444444442</v>
      </c>
      <c r="K5" s="2">
        <f>COUNTIF(E17:E25,"jó")/COUNTA(E17:E25)</f>
        <v>0.55555555555555558</v>
      </c>
      <c r="L5" s="2">
        <f>COUNTIF(F17:F25,"rossz")/COUNTA(F17:F25)</f>
        <v>0.55555555555555558</v>
      </c>
      <c r="M5" s="2">
        <f>COUNTIF(F17:F25,"JÓ")/COUNTA(F17:F25)</f>
        <v>0.44444444444444442</v>
      </c>
      <c r="N5" s="10">
        <f>AVERAGEIF($B$3:$B$25,"emberi",C3:C25)</f>
        <v>7.2222222222222223</v>
      </c>
      <c r="O5" s="10">
        <f>AVERAGEIF($B$3:$B$25,"emberi",D3:D25)</f>
        <v>9</v>
      </c>
    </row>
    <row r="6" spans="1:15" x14ac:dyDescent="0.3">
      <c r="A6" t="s">
        <v>14</v>
      </c>
      <c r="B6" t="s">
        <v>7</v>
      </c>
      <c r="C6">
        <v>7</v>
      </c>
      <c r="D6">
        <v>10</v>
      </c>
      <c r="E6" t="s">
        <v>10</v>
      </c>
      <c r="F6" t="s">
        <v>10</v>
      </c>
    </row>
    <row r="7" spans="1:15" x14ac:dyDescent="0.3">
      <c r="A7" t="s">
        <v>14</v>
      </c>
      <c r="B7" t="s">
        <v>7</v>
      </c>
      <c r="C7">
        <v>6</v>
      </c>
      <c r="D7">
        <v>10</v>
      </c>
      <c r="E7" t="s">
        <v>9</v>
      </c>
      <c r="F7" t="s">
        <v>10</v>
      </c>
    </row>
    <row r="8" spans="1:15" x14ac:dyDescent="0.3">
      <c r="A8" t="s">
        <v>14</v>
      </c>
      <c r="B8" t="s">
        <v>7</v>
      </c>
      <c r="C8">
        <v>10</v>
      </c>
      <c r="D8">
        <v>10</v>
      </c>
      <c r="E8" t="s">
        <v>10</v>
      </c>
      <c r="F8" t="s">
        <v>9</v>
      </c>
    </row>
    <row r="9" spans="1:15" x14ac:dyDescent="0.3">
      <c r="A9" t="s">
        <v>14</v>
      </c>
      <c r="B9" t="s">
        <v>7</v>
      </c>
      <c r="C9">
        <v>9</v>
      </c>
      <c r="D9">
        <v>9</v>
      </c>
      <c r="E9" t="s">
        <v>9</v>
      </c>
      <c r="F9" t="s">
        <v>10</v>
      </c>
    </row>
    <row r="10" spans="1:15" x14ac:dyDescent="0.3">
      <c r="A10" t="s">
        <v>14</v>
      </c>
      <c r="B10" t="s">
        <v>7</v>
      </c>
      <c r="C10">
        <v>1</v>
      </c>
      <c r="D10">
        <v>10</v>
      </c>
      <c r="E10" t="s">
        <v>10</v>
      </c>
      <c r="F10" t="s">
        <v>10</v>
      </c>
    </row>
    <row r="11" spans="1:15" x14ac:dyDescent="0.3">
      <c r="A11" t="s">
        <v>14</v>
      </c>
      <c r="B11" t="s">
        <v>7</v>
      </c>
      <c r="C11">
        <v>8</v>
      </c>
      <c r="D11">
        <v>9</v>
      </c>
      <c r="E11" t="s">
        <v>10</v>
      </c>
      <c r="F11" t="s">
        <v>9</v>
      </c>
    </row>
    <row r="12" spans="1:15" x14ac:dyDescent="0.3">
      <c r="A12" t="s">
        <v>14</v>
      </c>
      <c r="B12" t="s">
        <v>7</v>
      </c>
      <c r="C12">
        <v>3</v>
      </c>
      <c r="D12">
        <v>10</v>
      </c>
      <c r="E12" t="s">
        <v>10</v>
      </c>
      <c r="F12" t="s">
        <v>10</v>
      </c>
    </row>
    <row r="13" spans="1:15" x14ac:dyDescent="0.3">
      <c r="A13" t="s">
        <v>14</v>
      </c>
      <c r="B13" t="s">
        <v>7</v>
      </c>
      <c r="C13">
        <v>8</v>
      </c>
      <c r="D13">
        <v>7</v>
      </c>
      <c r="E13" t="s">
        <v>9</v>
      </c>
      <c r="F13" t="s">
        <v>10</v>
      </c>
    </row>
    <row r="14" spans="1:15" x14ac:dyDescent="0.3">
      <c r="A14" t="s">
        <v>14</v>
      </c>
      <c r="B14" t="s">
        <v>7</v>
      </c>
      <c r="C14">
        <v>4</v>
      </c>
      <c r="D14">
        <v>7</v>
      </c>
      <c r="E14" t="s">
        <v>10</v>
      </c>
      <c r="F14" t="s">
        <v>10</v>
      </c>
    </row>
    <row r="15" spans="1:15" x14ac:dyDescent="0.3">
      <c r="A15" t="s">
        <v>14</v>
      </c>
      <c r="B15" t="s">
        <v>7</v>
      </c>
      <c r="C15">
        <v>8</v>
      </c>
      <c r="D15">
        <v>8</v>
      </c>
      <c r="E15" t="s">
        <v>10</v>
      </c>
      <c r="F15" t="s">
        <v>10</v>
      </c>
    </row>
    <row r="16" spans="1:15" x14ac:dyDescent="0.3">
      <c r="A16" t="s">
        <v>14</v>
      </c>
      <c r="B16" t="s">
        <v>7</v>
      </c>
      <c r="C16">
        <v>7</v>
      </c>
      <c r="D16">
        <v>7</v>
      </c>
      <c r="E16" t="s">
        <v>10</v>
      </c>
      <c r="F16" t="s">
        <v>10</v>
      </c>
    </row>
    <row r="17" spans="1:6" x14ac:dyDescent="0.3">
      <c r="A17" t="s">
        <v>14</v>
      </c>
      <c r="B17" t="s">
        <v>8</v>
      </c>
      <c r="C17">
        <v>7</v>
      </c>
      <c r="D17">
        <v>10</v>
      </c>
      <c r="E17" t="s">
        <v>10</v>
      </c>
      <c r="F17" t="s">
        <v>10</v>
      </c>
    </row>
    <row r="18" spans="1:6" x14ac:dyDescent="0.3">
      <c r="A18" t="s">
        <v>14</v>
      </c>
      <c r="B18" t="s">
        <v>8</v>
      </c>
      <c r="C18">
        <v>7</v>
      </c>
      <c r="D18">
        <v>7</v>
      </c>
      <c r="E18" t="s">
        <v>9</v>
      </c>
      <c r="F18" t="s">
        <v>10</v>
      </c>
    </row>
    <row r="19" spans="1:6" x14ac:dyDescent="0.3">
      <c r="A19" t="s">
        <v>14</v>
      </c>
      <c r="B19" t="s">
        <v>8</v>
      </c>
      <c r="C19">
        <v>7</v>
      </c>
      <c r="D19">
        <v>10</v>
      </c>
      <c r="E19" t="s">
        <v>9</v>
      </c>
      <c r="F19" t="s">
        <v>9</v>
      </c>
    </row>
    <row r="20" spans="1:6" x14ac:dyDescent="0.3">
      <c r="A20" t="s">
        <v>14</v>
      </c>
      <c r="B20" t="s">
        <v>8</v>
      </c>
      <c r="C20">
        <v>5</v>
      </c>
      <c r="D20">
        <v>8</v>
      </c>
      <c r="E20" t="s">
        <v>10</v>
      </c>
      <c r="F20" t="s">
        <v>9</v>
      </c>
    </row>
    <row r="21" spans="1:6" x14ac:dyDescent="0.3">
      <c r="A21" t="s">
        <v>14</v>
      </c>
      <c r="B21" t="s">
        <v>8</v>
      </c>
      <c r="C21">
        <v>7</v>
      </c>
      <c r="D21">
        <v>7</v>
      </c>
      <c r="E21" t="s">
        <v>10</v>
      </c>
      <c r="F21" t="s">
        <v>9</v>
      </c>
    </row>
    <row r="22" spans="1:6" x14ac:dyDescent="0.3">
      <c r="A22" t="s">
        <v>14</v>
      </c>
      <c r="B22" t="s">
        <v>8</v>
      </c>
      <c r="C22">
        <v>7</v>
      </c>
      <c r="D22">
        <v>10</v>
      </c>
      <c r="E22" t="s">
        <v>9</v>
      </c>
      <c r="F22" t="s">
        <v>9</v>
      </c>
    </row>
    <row r="23" spans="1:6" x14ac:dyDescent="0.3">
      <c r="A23" t="s">
        <v>14</v>
      </c>
      <c r="B23" t="s">
        <v>8</v>
      </c>
      <c r="C23">
        <v>10</v>
      </c>
      <c r="D23">
        <v>10</v>
      </c>
      <c r="E23" t="s">
        <v>10</v>
      </c>
      <c r="F23" t="s">
        <v>10</v>
      </c>
    </row>
    <row r="24" spans="1:6" x14ac:dyDescent="0.3">
      <c r="A24" t="s">
        <v>14</v>
      </c>
      <c r="B24" t="s">
        <v>8</v>
      </c>
      <c r="C24">
        <v>8</v>
      </c>
      <c r="D24">
        <v>10</v>
      </c>
      <c r="E24" t="s">
        <v>9</v>
      </c>
      <c r="F24" t="s">
        <v>10</v>
      </c>
    </row>
    <row r="25" spans="1:6" x14ac:dyDescent="0.3">
      <c r="A25" t="s">
        <v>14</v>
      </c>
      <c r="B25" t="s">
        <v>8</v>
      </c>
      <c r="C25">
        <v>7</v>
      </c>
      <c r="D25">
        <v>9</v>
      </c>
      <c r="E25" t="s">
        <v>10</v>
      </c>
      <c r="F25" t="s">
        <v>9</v>
      </c>
    </row>
    <row r="27" spans="1:6" x14ac:dyDescent="0.3">
      <c r="E27" t="s">
        <v>284</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topLeftCell="B1" workbookViewId="0">
      <selection activeCell="C10" sqref="C10:D15"/>
    </sheetView>
  </sheetViews>
  <sheetFormatPr defaultRowHeight="14.4" x14ac:dyDescent="0.3"/>
  <sheetData>
    <row r="1" spans="1:15" x14ac:dyDescent="0.3">
      <c r="A1" t="s">
        <v>0</v>
      </c>
      <c r="B1" t="s">
        <v>1</v>
      </c>
      <c r="C1" t="s">
        <v>2</v>
      </c>
      <c r="D1" t="s">
        <v>3</v>
      </c>
      <c r="E1" t="s">
        <v>19</v>
      </c>
      <c r="F1" t="s">
        <v>15</v>
      </c>
    </row>
    <row r="2" spans="1:15" x14ac:dyDescent="0.3">
      <c r="J2" t="s">
        <v>19</v>
      </c>
      <c r="L2" t="s">
        <v>15</v>
      </c>
    </row>
    <row r="3" spans="1:15" x14ac:dyDescent="0.3">
      <c r="A3" t="s">
        <v>20</v>
      </c>
      <c r="B3" t="s">
        <v>7</v>
      </c>
      <c r="C3">
        <v>4</v>
      </c>
      <c r="D3">
        <v>4</v>
      </c>
      <c r="E3" t="s">
        <v>10</v>
      </c>
      <c r="F3" t="s">
        <v>10</v>
      </c>
      <c r="H3" t="s">
        <v>1</v>
      </c>
      <c r="J3" t="s">
        <v>17</v>
      </c>
      <c r="K3" t="s">
        <v>18</v>
      </c>
      <c r="L3" t="s">
        <v>17</v>
      </c>
      <c r="M3" t="s">
        <v>18</v>
      </c>
      <c r="N3" t="s">
        <v>282</v>
      </c>
      <c r="O3" t="s">
        <v>283</v>
      </c>
    </row>
    <row r="4" spans="1:15" x14ac:dyDescent="0.3">
      <c r="A4" t="s">
        <v>20</v>
      </c>
      <c r="B4" t="s">
        <v>7</v>
      </c>
      <c r="C4">
        <v>9</v>
      </c>
      <c r="D4">
        <v>10</v>
      </c>
      <c r="E4" t="s">
        <v>9</v>
      </c>
      <c r="F4" t="s">
        <v>10</v>
      </c>
      <c r="H4" t="s">
        <v>7</v>
      </c>
      <c r="I4" s="2">
        <f>COUNTIF(B3:B15,"ai")/COUNTA(B3:B25)</f>
        <v>0.53846153846153844</v>
      </c>
      <c r="J4" s="2">
        <f>COUNTIF(E3:E9,"rossz")/COUNTA(E3:E9)</f>
        <v>0.5714285714285714</v>
      </c>
      <c r="K4" s="2">
        <f>COUNTIF(E3:E9,"jó")/COUNTA(E3:E9)</f>
        <v>0.42857142857142855</v>
      </c>
      <c r="L4" s="2">
        <f>COUNTIF(F3:F9,"rossz")/COUNTA(F3:F9)</f>
        <v>0.2857142857142857</v>
      </c>
      <c r="M4" s="2">
        <f>COUNTIF(F3:F9,"jó")/COUNTA(F3:F9)</f>
        <v>0.7142857142857143</v>
      </c>
      <c r="N4" s="10">
        <f>AVERAGEIF($B$3:$B$15,"ai",C3:C15)</f>
        <v>6.4285714285714288</v>
      </c>
      <c r="O4" s="10">
        <f>AVERAGEIF($B$3:$B$15,"ai",D3:D15)</f>
        <v>7.2857142857142856</v>
      </c>
    </row>
    <row r="5" spans="1:15" x14ac:dyDescent="0.3">
      <c r="A5" t="s">
        <v>20</v>
      </c>
      <c r="B5" t="s">
        <v>7</v>
      </c>
      <c r="C5">
        <v>1</v>
      </c>
      <c r="D5">
        <v>7</v>
      </c>
      <c r="E5" t="s">
        <v>9</v>
      </c>
      <c r="F5" t="s">
        <v>10</v>
      </c>
      <c r="H5" t="s">
        <v>8</v>
      </c>
      <c r="I5" s="2">
        <f>COUNTIF(B3:B25,"emberi")/COUNTA(B3:B25)</f>
        <v>0.46153846153846156</v>
      </c>
      <c r="J5" s="2">
        <f>COUNTIF(E10:E15,"rossz")/COUNTA(E10:E15)</f>
        <v>0.66666666666666663</v>
      </c>
      <c r="K5" s="2">
        <f>COUNTIF(E10:E15,"jó")/COUNTA(E10:E15)</f>
        <v>0.33333333333333331</v>
      </c>
      <c r="L5" s="2">
        <f>COUNTIF(F10:F15,"rossz")/COUNTA(F10:F15)</f>
        <v>0.33333333333333331</v>
      </c>
      <c r="M5" s="2">
        <f>COUNTIF(F10:F15,"jó")/COUNTA(F10:F15)</f>
        <v>0.66666666666666663</v>
      </c>
      <c r="N5" s="10">
        <f>AVERAGEIF($B$3:$B$15,"emberi",C3:C15)</f>
        <v>7.833333333333333</v>
      </c>
      <c r="O5" s="10">
        <f>AVERAGEIF($B$3:$B$15,"emberi",D3:D15)</f>
        <v>9</v>
      </c>
    </row>
    <row r="6" spans="1:15" x14ac:dyDescent="0.3">
      <c r="A6" t="s">
        <v>20</v>
      </c>
      <c r="B6" t="s">
        <v>7</v>
      </c>
      <c r="C6">
        <v>8</v>
      </c>
      <c r="D6">
        <v>4</v>
      </c>
      <c r="E6" t="s">
        <v>10</v>
      </c>
      <c r="F6" t="s">
        <v>10</v>
      </c>
    </row>
    <row r="7" spans="1:15" x14ac:dyDescent="0.3">
      <c r="A7" t="s">
        <v>20</v>
      </c>
      <c r="B7" t="s">
        <v>7</v>
      </c>
      <c r="C7">
        <v>6</v>
      </c>
      <c r="D7">
        <v>6</v>
      </c>
      <c r="E7" t="s">
        <v>10</v>
      </c>
      <c r="F7" t="s">
        <v>9</v>
      </c>
    </row>
    <row r="8" spans="1:15" x14ac:dyDescent="0.3">
      <c r="A8" t="s">
        <v>20</v>
      </c>
      <c r="B8" t="s">
        <v>7</v>
      </c>
      <c r="C8">
        <v>10</v>
      </c>
      <c r="D8">
        <v>10</v>
      </c>
      <c r="E8" t="s">
        <v>9</v>
      </c>
      <c r="F8" t="s">
        <v>9</v>
      </c>
    </row>
    <row r="9" spans="1:15" x14ac:dyDescent="0.3">
      <c r="A9" t="s">
        <v>20</v>
      </c>
      <c r="B9" t="s">
        <v>7</v>
      </c>
      <c r="C9">
        <v>7</v>
      </c>
      <c r="D9">
        <v>10</v>
      </c>
      <c r="E9" t="s">
        <v>9</v>
      </c>
      <c r="F9" t="s">
        <v>10</v>
      </c>
    </row>
    <row r="10" spans="1:15" x14ac:dyDescent="0.3">
      <c r="A10" t="s">
        <v>20</v>
      </c>
      <c r="B10" t="s">
        <v>8</v>
      </c>
      <c r="C10">
        <v>9</v>
      </c>
      <c r="D10">
        <v>9</v>
      </c>
      <c r="E10" t="s">
        <v>9</v>
      </c>
      <c r="F10" t="s">
        <v>10</v>
      </c>
    </row>
    <row r="11" spans="1:15" x14ac:dyDescent="0.3">
      <c r="A11" t="s">
        <v>20</v>
      </c>
      <c r="B11" t="s">
        <v>8</v>
      </c>
      <c r="C11">
        <v>7</v>
      </c>
      <c r="D11">
        <v>9</v>
      </c>
      <c r="E11" t="s">
        <v>9</v>
      </c>
      <c r="F11" t="s">
        <v>10</v>
      </c>
    </row>
    <row r="12" spans="1:15" x14ac:dyDescent="0.3">
      <c r="A12" t="s">
        <v>20</v>
      </c>
      <c r="B12" t="s">
        <v>8</v>
      </c>
      <c r="C12">
        <v>8</v>
      </c>
      <c r="D12">
        <v>9</v>
      </c>
      <c r="E12" t="s">
        <v>10</v>
      </c>
      <c r="F12" t="s">
        <v>10</v>
      </c>
    </row>
    <row r="13" spans="1:15" x14ac:dyDescent="0.3">
      <c r="A13" t="s">
        <v>20</v>
      </c>
      <c r="B13" t="s">
        <v>8</v>
      </c>
      <c r="C13">
        <v>8</v>
      </c>
      <c r="D13">
        <v>10</v>
      </c>
      <c r="E13" t="s">
        <v>9</v>
      </c>
      <c r="F13" t="s">
        <v>9</v>
      </c>
    </row>
    <row r="14" spans="1:15" x14ac:dyDescent="0.3">
      <c r="A14" t="s">
        <v>20</v>
      </c>
      <c r="B14" t="s">
        <v>8</v>
      </c>
      <c r="C14">
        <v>8</v>
      </c>
      <c r="D14">
        <v>7</v>
      </c>
      <c r="E14" t="s">
        <v>9</v>
      </c>
      <c r="F14" t="s">
        <v>10</v>
      </c>
    </row>
    <row r="15" spans="1:15" x14ac:dyDescent="0.3">
      <c r="A15" t="s">
        <v>20</v>
      </c>
      <c r="B15" t="s">
        <v>8</v>
      </c>
      <c r="C15">
        <v>7</v>
      </c>
      <c r="D15">
        <v>10</v>
      </c>
      <c r="E15" t="s">
        <v>10</v>
      </c>
      <c r="F15" t="s">
        <v>9</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
  <sheetViews>
    <sheetView topLeftCell="B1" workbookViewId="0">
      <selection activeCell="C12" sqref="C12:D15"/>
    </sheetView>
  </sheetViews>
  <sheetFormatPr defaultRowHeight="14.4" x14ac:dyDescent="0.3"/>
  <sheetData>
    <row r="1" spans="1:17" x14ac:dyDescent="0.3">
      <c r="A1" t="s">
        <v>0</v>
      </c>
      <c r="B1" t="s">
        <v>1</v>
      </c>
      <c r="C1" t="s">
        <v>2</v>
      </c>
      <c r="D1" t="s">
        <v>3</v>
      </c>
      <c r="E1" t="s">
        <v>19</v>
      </c>
      <c r="F1" t="s">
        <v>15</v>
      </c>
    </row>
    <row r="2" spans="1:17" x14ac:dyDescent="0.3">
      <c r="J2" t="s">
        <v>19</v>
      </c>
      <c r="L2" t="s">
        <v>15</v>
      </c>
      <c r="O2" t="s">
        <v>22</v>
      </c>
    </row>
    <row r="3" spans="1:17" x14ac:dyDescent="0.3">
      <c r="A3" t="s">
        <v>21</v>
      </c>
      <c r="B3" t="s">
        <v>7</v>
      </c>
      <c r="C3">
        <v>5</v>
      </c>
      <c r="D3">
        <v>5</v>
      </c>
      <c r="E3" t="s">
        <v>10</v>
      </c>
      <c r="F3" t="s">
        <v>10</v>
      </c>
      <c r="H3" t="s">
        <v>1</v>
      </c>
      <c r="J3" t="s">
        <v>17</v>
      </c>
      <c r="K3" t="s">
        <v>18</v>
      </c>
      <c r="L3" t="s">
        <v>17</v>
      </c>
      <c r="M3" t="s">
        <v>18</v>
      </c>
      <c r="N3" t="s">
        <v>282</v>
      </c>
      <c r="O3" t="s">
        <v>283</v>
      </c>
    </row>
    <row r="4" spans="1:17" x14ac:dyDescent="0.3">
      <c r="A4" t="s">
        <v>21</v>
      </c>
      <c r="B4" t="s">
        <v>7</v>
      </c>
      <c r="C4">
        <v>7</v>
      </c>
      <c r="D4">
        <v>10</v>
      </c>
      <c r="E4" t="s">
        <v>10</v>
      </c>
      <c r="F4" t="s">
        <v>10</v>
      </c>
      <c r="H4" t="s">
        <v>7</v>
      </c>
      <c r="I4" s="2">
        <f>COUNTIF(B3:B15,"ai")/COUNTA(B3:B25)</f>
        <v>0.69230769230769229</v>
      </c>
      <c r="J4" s="2">
        <f>COUNTIF(E3:E11,"rossz")/COUNTA(E3:E11)</f>
        <v>0.44444444444444442</v>
      </c>
      <c r="K4" s="2">
        <f>COUNTIF(E3:E11,"jó")/COUNTA(E3:E11)</f>
        <v>0.55555555555555558</v>
      </c>
      <c r="L4" s="2">
        <f>COUNTIF(F3:F11,"rossz")/COUNTA(F3:F11)</f>
        <v>0.33333333333333331</v>
      </c>
      <c r="M4" s="2">
        <f>COUNTIF(F3:F11,"jó")/COUNTA(F3:F11)</f>
        <v>0.66666666666666663</v>
      </c>
      <c r="N4" s="10">
        <f>AVERAGEIF($B$3:$B$15,"ai",C3:C15)</f>
        <v>6.1111111111111107</v>
      </c>
      <c r="O4" s="10">
        <f>AVERAGEIF($B$3:$B$15,"ai",D3:D15)</f>
        <v>7.8888888888888893</v>
      </c>
    </row>
    <row r="5" spans="1:17" x14ac:dyDescent="0.3">
      <c r="A5" t="s">
        <v>21</v>
      </c>
      <c r="B5" t="s">
        <v>7</v>
      </c>
      <c r="C5">
        <v>8</v>
      </c>
      <c r="D5">
        <v>8</v>
      </c>
      <c r="E5" t="s">
        <v>10</v>
      </c>
      <c r="F5" t="s">
        <v>10</v>
      </c>
      <c r="H5" t="s">
        <v>8</v>
      </c>
      <c r="I5" s="2">
        <f>COUNTIF(B3:B25,"emberi")/COUNTA(B3:B25)</f>
        <v>0.30769230769230771</v>
      </c>
      <c r="J5" s="2">
        <f>COUNTIF(E12:E15,"rossz")/COUNTA(E12:E15)</f>
        <v>0</v>
      </c>
      <c r="K5" s="2">
        <f>COUNTIF(E12:E15,"jó")/COUNTA(E12:E15)</f>
        <v>1</v>
      </c>
      <c r="L5" s="2">
        <f>COUNTIF(F12:F15,"rossz")/COUNTA(F12:F15)</f>
        <v>0.5</v>
      </c>
      <c r="M5" s="2">
        <f>COUNTIF(F12:F15,"jó")/COUNTA(F12:F15)</f>
        <v>0.5</v>
      </c>
      <c r="N5" s="10">
        <f>AVERAGEIF($B$3:$B$15,"emberi",C3:C15)</f>
        <v>6.75</v>
      </c>
      <c r="O5" s="10">
        <f>AVERAGEIF($B$3:$B$15,"emberi",D3:D15)</f>
        <v>10</v>
      </c>
      <c r="Q5" t="s">
        <v>284</v>
      </c>
    </row>
    <row r="6" spans="1:17" x14ac:dyDescent="0.3">
      <c r="A6" t="s">
        <v>21</v>
      </c>
      <c r="B6" t="s">
        <v>7</v>
      </c>
      <c r="C6">
        <v>5</v>
      </c>
      <c r="D6">
        <v>10</v>
      </c>
      <c r="E6" t="s">
        <v>9</v>
      </c>
      <c r="F6" t="s">
        <v>10</v>
      </c>
    </row>
    <row r="7" spans="1:17" x14ac:dyDescent="0.3">
      <c r="A7" t="s">
        <v>21</v>
      </c>
      <c r="B7" t="s">
        <v>7</v>
      </c>
      <c r="C7">
        <v>6</v>
      </c>
      <c r="D7">
        <v>8</v>
      </c>
      <c r="E7" t="s">
        <v>9</v>
      </c>
      <c r="F7" t="s">
        <v>10</v>
      </c>
    </row>
    <row r="8" spans="1:17" x14ac:dyDescent="0.3">
      <c r="A8" t="s">
        <v>21</v>
      </c>
      <c r="B8" t="s">
        <v>7</v>
      </c>
      <c r="C8">
        <v>6</v>
      </c>
      <c r="D8">
        <v>10</v>
      </c>
      <c r="E8" t="s">
        <v>10</v>
      </c>
      <c r="F8" t="s">
        <v>9</v>
      </c>
    </row>
    <row r="9" spans="1:17" x14ac:dyDescent="0.3">
      <c r="A9" t="s">
        <v>21</v>
      </c>
      <c r="B9" t="s">
        <v>7</v>
      </c>
      <c r="C9">
        <v>7</v>
      </c>
      <c r="D9">
        <v>6</v>
      </c>
      <c r="E9" t="s">
        <v>9</v>
      </c>
      <c r="F9" t="s">
        <v>9</v>
      </c>
    </row>
    <row r="10" spans="1:17" x14ac:dyDescent="0.3">
      <c r="A10" t="s">
        <v>21</v>
      </c>
      <c r="B10" t="s">
        <v>7</v>
      </c>
      <c r="C10">
        <v>7</v>
      </c>
      <c r="D10">
        <v>8</v>
      </c>
      <c r="E10" t="s">
        <v>10</v>
      </c>
      <c r="F10" t="s">
        <v>9</v>
      </c>
    </row>
    <row r="11" spans="1:17" x14ac:dyDescent="0.3">
      <c r="A11" t="s">
        <v>21</v>
      </c>
      <c r="B11" t="s">
        <v>7</v>
      </c>
      <c r="C11">
        <v>4</v>
      </c>
      <c r="D11">
        <v>6</v>
      </c>
      <c r="E11" t="s">
        <v>9</v>
      </c>
      <c r="F11" t="s">
        <v>10</v>
      </c>
    </row>
    <row r="12" spans="1:17" x14ac:dyDescent="0.3">
      <c r="A12" t="s">
        <v>21</v>
      </c>
      <c r="B12" t="s">
        <v>8</v>
      </c>
      <c r="C12">
        <v>8</v>
      </c>
      <c r="D12">
        <v>10</v>
      </c>
      <c r="E12" t="s">
        <v>10</v>
      </c>
      <c r="F12" t="s">
        <v>10</v>
      </c>
    </row>
    <row r="13" spans="1:17" x14ac:dyDescent="0.3">
      <c r="A13" t="s">
        <v>21</v>
      </c>
      <c r="B13" t="s">
        <v>8</v>
      </c>
      <c r="C13">
        <v>8</v>
      </c>
      <c r="D13">
        <v>10</v>
      </c>
      <c r="E13" t="s">
        <v>10</v>
      </c>
      <c r="F13" t="s">
        <v>10</v>
      </c>
    </row>
    <row r="14" spans="1:17" x14ac:dyDescent="0.3">
      <c r="A14" t="s">
        <v>21</v>
      </c>
      <c r="B14" t="s">
        <v>8</v>
      </c>
      <c r="C14">
        <v>3</v>
      </c>
      <c r="D14">
        <v>10</v>
      </c>
      <c r="E14" t="s">
        <v>10</v>
      </c>
      <c r="F14" t="s">
        <v>9</v>
      </c>
    </row>
    <row r="15" spans="1:17" x14ac:dyDescent="0.3">
      <c r="A15" t="s">
        <v>21</v>
      </c>
      <c r="B15" t="s">
        <v>8</v>
      </c>
      <c r="C15">
        <v>8</v>
      </c>
      <c r="D15">
        <v>10</v>
      </c>
      <c r="E15" t="s">
        <v>10</v>
      </c>
      <c r="F15" t="s">
        <v>9</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election activeCell="C3" sqref="C3:D9"/>
    </sheetView>
  </sheetViews>
  <sheetFormatPr defaultRowHeight="14.4" x14ac:dyDescent="0.3"/>
  <cols>
    <col min="10" max="10" width="12.44140625" bestFit="1" customWidth="1"/>
  </cols>
  <sheetData>
    <row r="1" spans="1:16" x14ac:dyDescent="0.3">
      <c r="A1" t="s">
        <v>0</v>
      </c>
      <c r="B1" t="s">
        <v>1</v>
      </c>
      <c r="C1" t="s">
        <v>2</v>
      </c>
      <c r="D1" t="s">
        <v>3</v>
      </c>
      <c r="E1" t="s">
        <v>19</v>
      </c>
      <c r="F1" t="s">
        <v>15</v>
      </c>
    </row>
    <row r="2" spans="1:16" x14ac:dyDescent="0.3">
      <c r="J2" t="s">
        <v>19</v>
      </c>
      <c r="L2" t="s">
        <v>15</v>
      </c>
      <c r="P2" t="s">
        <v>23</v>
      </c>
    </row>
    <row r="3" spans="1:16" x14ac:dyDescent="0.3">
      <c r="A3" t="s">
        <v>23</v>
      </c>
      <c r="B3" t="s">
        <v>8</v>
      </c>
      <c r="C3">
        <v>6</v>
      </c>
      <c r="D3">
        <v>7</v>
      </c>
      <c r="E3" t="s">
        <v>10</v>
      </c>
      <c r="F3" t="s">
        <v>9</v>
      </c>
      <c r="H3" t="s">
        <v>1</v>
      </c>
      <c r="J3" t="s">
        <v>17</v>
      </c>
      <c r="K3" t="s">
        <v>18</v>
      </c>
      <c r="L3" t="s">
        <v>17</v>
      </c>
      <c r="M3" t="s">
        <v>18</v>
      </c>
      <c r="N3" t="s">
        <v>282</v>
      </c>
      <c r="O3" t="s">
        <v>283</v>
      </c>
    </row>
    <row r="4" spans="1:16" x14ac:dyDescent="0.3">
      <c r="A4" t="s">
        <v>23</v>
      </c>
      <c r="B4" t="s">
        <v>8</v>
      </c>
      <c r="C4">
        <v>10</v>
      </c>
      <c r="D4">
        <v>10</v>
      </c>
      <c r="E4" t="s">
        <v>10</v>
      </c>
      <c r="F4" t="s">
        <v>9</v>
      </c>
      <c r="H4" t="s">
        <v>7</v>
      </c>
      <c r="I4" s="2">
        <f>COUNTIF(B3:B15,"ai")/COUNTA(B3:B25)</f>
        <v>0</v>
      </c>
      <c r="J4" s="2">
        <v>0</v>
      </c>
      <c r="K4" s="2">
        <v>0</v>
      </c>
      <c r="L4" s="2">
        <v>0</v>
      </c>
      <c r="M4" s="2">
        <v>0</v>
      </c>
      <c r="N4" s="10"/>
      <c r="O4" s="10"/>
    </row>
    <row r="5" spans="1:16" x14ac:dyDescent="0.3">
      <c r="A5" t="s">
        <v>23</v>
      </c>
      <c r="B5" t="s">
        <v>8</v>
      </c>
      <c r="C5">
        <v>8</v>
      </c>
      <c r="D5">
        <v>10</v>
      </c>
      <c r="E5" t="s">
        <v>9</v>
      </c>
      <c r="F5" t="s">
        <v>9</v>
      </c>
      <c r="H5" t="s">
        <v>8</v>
      </c>
      <c r="I5" s="2">
        <f>COUNTIF(B3:B25,"emberi")/COUNTA(B3:B25)</f>
        <v>1</v>
      </c>
      <c r="J5" s="2">
        <f>COUNTIF(E3:E9,"rossz")/COUNTA(E3:E9)</f>
        <v>0.42857142857142855</v>
      </c>
      <c r="K5" s="9">
        <f>COUNTIF(E3:E9,"jó")/COUNTA(E3:E9)</f>
        <v>0.5714285714285714</v>
      </c>
      <c r="L5" s="2">
        <f>COUNTIF(F3:F9,"rossz")/COUNTA(F3:F9)</f>
        <v>0.8571428571428571</v>
      </c>
      <c r="M5" s="2">
        <f>COUNTIF(F3:F9,"jó")/COUNTA(F3:F9)</f>
        <v>0.14285714285714285</v>
      </c>
      <c r="N5" s="10">
        <f>AVERAGEIF($B$3:$B$9,"emberi",C3:C9)</f>
        <v>7.4285714285714288</v>
      </c>
      <c r="O5" s="10">
        <f>AVERAGEIF($B$3:$B$9,"emberi",D3:D9)</f>
        <v>8.7142857142857135</v>
      </c>
    </row>
    <row r="6" spans="1:16" x14ac:dyDescent="0.3">
      <c r="A6" t="s">
        <v>23</v>
      </c>
      <c r="B6" t="s">
        <v>8</v>
      </c>
      <c r="C6">
        <v>8</v>
      </c>
      <c r="D6">
        <v>10</v>
      </c>
      <c r="E6" t="s">
        <v>9</v>
      </c>
      <c r="F6" t="s">
        <v>9</v>
      </c>
    </row>
    <row r="7" spans="1:16" x14ac:dyDescent="0.3">
      <c r="A7" t="s">
        <v>23</v>
      </c>
      <c r="B7" t="s">
        <v>8</v>
      </c>
      <c r="C7">
        <v>8</v>
      </c>
      <c r="D7">
        <v>9</v>
      </c>
      <c r="E7" t="s">
        <v>10</v>
      </c>
      <c r="F7" t="s">
        <v>9</v>
      </c>
    </row>
    <row r="8" spans="1:16" x14ac:dyDescent="0.3">
      <c r="A8" t="s">
        <v>23</v>
      </c>
      <c r="B8" t="s">
        <v>8</v>
      </c>
      <c r="C8">
        <v>6</v>
      </c>
      <c r="D8">
        <v>8</v>
      </c>
      <c r="E8" t="s">
        <v>9</v>
      </c>
      <c r="F8" t="s">
        <v>10</v>
      </c>
    </row>
    <row r="9" spans="1:16" x14ac:dyDescent="0.3">
      <c r="A9" t="s">
        <v>23</v>
      </c>
      <c r="B9" t="s">
        <v>8</v>
      </c>
      <c r="C9">
        <v>6</v>
      </c>
      <c r="D9">
        <v>7</v>
      </c>
      <c r="E9" t="s">
        <v>10</v>
      </c>
      <c r="F9" t="s">
        <v>9</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topLeftCell="A3" workbookViewId="0">
      <selection activeCell="G16" sqref="G16"/>
    </sheetView>
  </sheetViews>
  <sheetFormatPr defaultRowHeight="14.4" x14ac:dyDescent="0.3"/>
  <cols>
    <col min="15" max="15" width="12.44140625" bestFit="1" customWidth="1"/>
  </cols>
  <sheetData>
    <row r="1" spans="1:15" x14ac:dyDescent="0.3">
      <c r="A1" t="s">
        <v>0</v>
      </c>
      <c r="B1" t="s">
        <v>1</v>
      </c>
      <c r="C1" t="s">
        <v>2</v>
      </c>
      <c r="D1" t="s">
        <v>3</v>
      </c>
      <c r="E1" t="s">
        <v>19</v>
      </c>
      <c r="F1" t="s">
        <v>15</v>
      </c>
    </row>
    <row r="2" spans="1:15" x14ac:dyDescent="0.3">
      <c r="J2" t="s">
        <v>19</v>
      </c>
      <c r="L2" t="s">
        <v>15</v>
      </c>
    </row>
    <row r="3" spans="1:15" x14ac:dyDescent="0.3">
      <c r="A3" t="s">
        <v>24</v>
      </c>
      <c r="B3" t="s">
        <v>7</v>
      </c>
      <c r="C3">
        <v>6</v>
      </c>
      <c r="D3">
        <v>9</v>
      </c>
      <c r="E3" t="s">
        <v>9</v>
      </c>
      <c r="F3" t="s">
        <v>10</v>
      </c>
      <c r="H3" t="s">
        <v>1</v>
      </c>
      <c r="J3" t="s">
        <v>17</v>
      </c>
      <c r="K3" t="s">
        <v>18</v>
      </c>
      <c r="L3" t="s">
        <v>17</v>
      </c>
      <c r="M3" t="s">
        <v>18</v>
      </c>
      <c r="N3" t="s">
        <v>282</v>
      </c>
      <c r="O3" t="s">
        <v>283</v>
      </c>
    </row>
    <row r="4" spans="1:15" x14ac:dyDescent="0.3">
      <c r="A4" t="s">
        <v>24</v>
      </c>
      <c r="B4" t="s">
        <v>7</v>
      </c>
      <c r="C4">
        <v>4</v>
      </c>
      <c r="D4">
        <v>7</v>
      </c>
      <c r="E4" t="s">
        <v>9</v>
      </c>
      <c r="F4" t="s">
        <v>9</v>
      </c>
      <c r="H4" t="s">
        <v>7</v>
      </c>
      <c r="I4" s="2">
        <f>COUNTIF(B3:B15,"ai")/COUNTA(B3:B25)</f>
        <v>0.33333333333333331</v>
      </c>
      <c r="J4" s="2">
        <f>COUNTIF(E3:E6,"rossz")/COUNTA(E3:E6)</f>
        <v>0.5</v>
      </c>
      <c r="K4" s="9">
        <f>COUNTIF(E3:E6,"jó")/COUNTA(E3:E6)</f>
        <v>0.5</v>
      </c>
      <c r="L4" s="2">
        <f>COUNTIF(F3:F6,"rossz")/COUNTA(F3:F6)</f>
        <v>0.5</v>
      </c>
      <c r="M4" s="2">
        <f>COUNTIF(F3:F6,"jó")/COUNTA(F3:F6)</f>
        <v>0.5</v>
      </c>
      <c r="N4" s="10">
        <f>AVERAGEIF($B$3:$B$14,"ai",C3:C14)</f>
        <v>6.5</v>
      </c>
      <c r="O4" s="10">
        <f>AVERAGEIF($B$3:$B$14,"ai",D3:D14)</f>
        <v>7.5</v>
      </c>
    </row>
    <row r="5" spans="1:15" x14ac:dyDescent="0.3">
      <c r="A5" t="s">
        <v>24</v>
      </c>
      <c r="B5" t="s">
        <v>7</v>
      </c>
      <c r="C5">
        <v>6</v>
      </c>
      <c r="D5">
        <v>6</v>
      </c>
      <c r="E5" t="s">
        <v>10</v>
      </c>
      <c r="F5" t="s">
        <v>10</v>
      </c>
      <c r="H5" t="s">
        <v>8</v>
      </c>
      <c r="I5" s="2">
        <f>COUNTIF(B3:B25,"emberi")/COUNTA(B3:B25)</f>
        <v>0.66666666666666663</v>
      </c>
      <c r="J5" s="2">
        <f>COUNTIF(E7:E14,"rossz")/COUNTA(E7:E14)</f>
        <v>0.375</v>
      </c>
      <c r="K5" s="9">
        <f>COUNTIF(E7:E14,"jó")/COUNTA(E7:E14)</f>
        <v>0.625</v>
      </c>
      <c r="L5" s="2">
        <f>COUNTIF(F7:F14,"rossz")/COUNTA(F7:F14)</f>
        <v>0.625</v>
      </c>
      <c r="M5" s="2">
        <f>COUNTIF(F7:F14,"jó")/COUNTA(F7:F14)</f>
        <v>0.375</v>
      </c>
      <c r="N5" s="10">
        <f>AVERAGEIF($B$3:$B$14,"emberi",C3:C14)</f>
        <v>6.5</v>
      </c>
      <c r="O5" s="10">
        <f>AVERAGEIF(B3:B14,"emberi",D3:D14)</f>
        <v>8.875</v>
      </c>
    </row>
    <row r="6" spans="1:15" x14ac:dyDescent="0.3">
      <c r="A6" t="s">
        <v>24</v>
      </c>
      <c r="B6" t="s">
        <v>7</v>
      </c>
      <c r="C6">
        <v>10</v>
      </c>
      <c r="D6">
        <v>8</v>
      </c>
      <c r="E6" t="s">
        <v>10</v>
      </c>
      <c r="F6" t="s">
        <v>9</v>
      </c>
    </row>
    <row r="7" spans="1:15" x14ac:dyDescent="0.3">
      <c r="A7" t="s">
        <v>24</v>
      </c>
      <c r="B7" t="s">
        <v>8</v>
      </c>
      <c r="C7">
        <v>3</v>
      </c>
      <c r="D7">
        <v>10</v>
      </c>
      <c r="E7" t="s">
        <v>9</v>
      </c>
      <c r="F7" t="s">
        <v>10</v>
      </c>
    </row>
    <row r="8" spans="1:15" x14ac:dyDescent="0.3">
      <c r="A8" t="s">
        <v>24</v>
      </c>
      <c r="B8" t="s">
        <v>8</v>
      </c>
      <c r="C8">
        <v>8</v>
      </c>
      <c r="D8">
        <v>10</v>
      </c>
      <c r="E8" t="s">
        <v>10</v>
      </c>
      <c r="F8" t="s">
        <v>9</v>
      </c>
    </row>
    <row r="9" spans="1:15" x14ac:dyDescent="0.3">
      <c r="A9" t="s">
        <v>24</v>
      </c>
      <c r="B9" t="s">
        <v>8</v>
      </c>
      <c r="C9">
        <v>4</v>
      </c>
      <c r="D9">
        <v>10</v>
      </c>
      <c r="E9" t="s">
        <v>10</v>
      </c>
      <c r="F9" t="s">
        <v>10</v>
      </c>
    </row>
    <row r="10" spans="1:15" x14ac:dyDescent="0.3">
      <c r="A10" t="s">
        <v>24</v>
      </c>
      <c r="B10" t="s">
        <v>8</v>
      </c>
      <c r="C10">
        <v>8</v>
      </c>
      <c r="D10">
        <v>4</v>
      </c>
      <c r="E10" t="s">
        <v>10</v>
      </c>
      <c r="F10" t="s">
        <v>9</v>
      </c>
    </row>
    <row r="11" spans="1:15" x14ac:dyDescent="0.3">
      <c r="A11" t="s">
        <v>24</v>
      </c>
      <c r="B11" t="s">
        <v>8</v>
      </c>
      <c r="C11">
        <v>6</v>
      </c>
      <c r="D11">
        <v>7</v>
      </c>
      <c r="E11" t="s">
        <v>9</v>
      </c>
      <c r="F11" t="s">
        <v>9</v>
      </c>
    </row>
    <row r="12" spans="1:15" x14ac:dyDescent="0.3">
      <c r="A12" t="s">
        <v>24</v>
      </c>
      <c r="B12" t="s">
        <v>8</v>
      </c>
      <c r="C12">
        <v>6</v>
      </c>
      <c r="D12">
        <v>10</v>
      </c>
      <c r="E12" t="s">
        <v>9</v>
      </c>
      <c r="F12" t="s">
        <v>9</v>
      </c>
    </row>
    <row r="13" spans="1:15" x14ac:dyDescent="0.3">
      <c r="A13" t="s">
        <v>24</v>
      </c>
      <c r="B13" t="s">
        <v>8</v>
      </c>
      <c r="C13">
        <v>10</v>
      </c>
      <c r="D13">
        <v>10</v>
      </c>
      <c r="E13" t="s">
        <v>10</v>
      </c>
      <c r="F13" t="s">
        <v>9</v>
      </c>
    </row>
    <row r="14" spans="1:15" x14ac:dyDescent="0.3">
      <c r="A14" t="s">
        <v>24</v>
      </c>
      <c r="B14" t="s">
        <v>8</v>
      </c>
      <c r="C14">
        <v>7</v>
      </c>
      <c r="D14">
        <v>10</v>
      </c>
      <c r="E14" t="s">
        <v>10</v>
      </c>
      <c r="F14" t="s">
        <v>10</v>
      </c>
    </row>
    <row r="16" spans="1:15" x14ac:dyDescent="0.3">
      <c r="C16">
        <f>AVERAGE(C7:C14)</f>
        <v>6.5</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6"/>
  <sheetViews>
    <sheetView topLeftCell="A90" workbookViewId="0">
      <selection activeCell="F110" sqref="F110"/>
    </sheetView>
  </sheetViews>
  <sheetFormatPr defaultRowHeight="14.4" x14ac:dyDescent="0.3"/>
  <cols>
    <col min="1" max="1" width="12.88671875" customWidth="1"/>
    <col min="2" max="2" width="20.5546875" customWidth="1"/>
    <col min="3" max="3" width="39.6640625" customWidth="1"/>
    <col min="4" max="4" width="20.6640625" customWidth="1"/>
    <col min="7" max="7" width="26.6640625" customWidth="1"/>
    <col min="8" max="8" width="22.6640625" customWidth="1"/>
    <col min="9" max="9" width="50.21875" customWidth="1"/>
    <col min="10" max="10" width="255.77734375" bestFit="1" customWidth="1"/>
  </cols>
  <sheetData>
    <row r="1" spans="1:10" s="7" customFormat="1" ht="67.2" thickBot="1" x14ac:dyDescent="0.35">
      <c r="A1" s="4" t="s">
        <v>25</v>
      </c>
      <c r="B1" s="4" t="s">
        <v>26</v>
      </c>
      <c r="C1" s="4" t="s">
        <v>27</v>
      </c>
      <c r="D1" s="4" t="s">
        <v>28</v>
      </c>
      <c r="E1" s="4" t="s">
        <v>29</v>
      </c>
      <c r="F1" s="4" t="s">
        <v>30</v>
      </c>
      <c r="G1" s="4" t="s">
        <v>31</v>
      </c>
      <c r="H1" s="4" t="s">
        <v>32</v>
      </c>
      <c r="I1" s="4" t="s">
        <v>33</v>
      </c>
      <c r="J1" s="5" t="s">
        <v>34</v>
      </c>
    </row>
    <row r="2" spans="1:10" ht="27.6" thickBot="1" x14ac:dyDescent="0.35">
      <c r="A2" s="6" t="s">
        <v>35</v>
      </c>
      <c r="B2" s="4" t="s">
        <v>36</v>
      </c>
      <c r="C2" s="4" t="s">
        <v>37</v>
      </c>
      <c r="D2" s="4" t="s">
        <v>38</v>
      </c>
      <c r="E2" s="6">
        <v>8</v>
      </c>
      <c r="F2" s="6">
        <v>4</v>
      </c>
      <c r="G2" s="4" t="s">
        <v>39</v>
      </c>
      <c r="H2" s="4" t="s">
        <v>40</v>
      </c>
      <c r="I2" s="4" t="s">
        <v>41</v>
      </c>
      <c r="J2" s="5" t="s">
        <v>42</v>
      </c>
    </row>
    <row r="3" spans="1:10" ht="27.6" thickBot="1" x14ac:dyDescent="0.35">
      <c r="A3" s="6" t="s">
        <v>43</v>
      </c>
      <c r="B3" s="4" t="s">
        <v>44</v>
      </c>
      <c r="C3" s="4" t="s">
        <v>45</v>
      </c>
      <c r="D3" s="4" t="s">
        <v>46</v>
      </c>
      <c r="E3" s="6">
        <v>4</v>
      </c>
      <c r="F3" s="6">
        <v>4</v>
      </c>
      <c r="G3" s="4" t="s">
        <v>47</v>
      </c>
      <c r="H3" s="4" t="s">
        <v>40</v>
      </c>
      <c r="I3" s="4" t="s">
        <v>41</v>
      </c>
      <c r="J3" s="4" t="s">
        <v>48</v>
      </c>
    </row>
    <row r="4" spans="1:10" ht="27.6" thickBot="1" x14ac:dyDescent="0.35">
      <c r="A4" s="6" t="s">
        <v>49</v>
      </c>
      <c r="B4" s="4" t="s">
        <v>44</v>
      </c>
      <c r="C4" s="4" t="s">
        <v>37</v>
      </c>
      <c r="D4" s="4" t="s">
        <v>46</v>
      </c>
      <c r="E4" s="6">
        <v>9</v>
      </c>
      <c r="F4" s="6">
        <v>10</v>
      </c>
      <c r="G4" s="4" t="s">
        <v>39</v>
      </c>
      <c r="H4" s="4" t="s">
        <v>40</v>
      </c>
      <c r="I4" s="4" t="s">
        <v>50</v>
      </c>
      <c r="J4" s="5" t="s">
        <v>51</v>
      </c>
    </row>
    <row r="5" spans="1:10" ht="27.6" thickBot="1" x14ac:dyDescent="0.35">
      <c r="A5" s="6" t="s">
        <v>52</v>
      </c>
      <c r="B5" s="4" t="s">
        <v>36</v>
      </c>
      <c r="C5" s="4" t="s">
        <v>37</v>
      </c>
      <c r="D5" s="4" t="s">
        <v>38</v>
      </c>
      <c r="E5" s="6">
        <v>4</v>
      </c>
      <c r="F5" s="6">
        <v>10</v>
      </c>
      <c r="G5" s="4" t="s">
        <v>39</v>
      </c>
      <c r="H5" s="4" t="s">
        <v>53</v>
      </c>
      <c r="I5" s="4" t="s">
        <v>41</v>
      </c>
      <c r="J5" s="5" t="s">
        <v>54</v>
      </c>
    </row>
    <row r="6" spans="1:10" ht="27.6" thickBot="1" x14ac:dyDescent="0.35">
      <c r="A6" s="6" t="s">
        <v>55</v>
      </c>
      <c r="B6" s="4" t="s">
        <v>56</v>
      </c>
      <c r="C6" s="4" t="s">
        <v>57</v>
      </c>
      <c r="D6" s="4" t="s">
        <v>46</v>
      </c>
      <c r="E6" s="6">
        <v>7</v>
      </c>
      <c r="F6" s="6">
        <v>10</v>
      </c>
      <c r="G6" s="4" t="s">
        <v>47</v>
      </c>
      <c r="H6" s="4" t="s">
        <v>40</v>
      </c>
      <c r="I6" s="4" t="s">
        <v>41</v>
      </c>
      <c r="J6" s="5" t="s">
        <v>58</v>
      </c>
    </row>
    <row r="7" spans="1:10" ht="27.6" thickBot="1" x14ac:dyDescent="0.35">
      <c r="A7" s="6" t="s">
        <v>59</v>
      </c>
      <c r="B7" s="4" t="s">
        <v>44</v>
      </c>
      <c r="C7" s="4" t="s">
        <v>60</v>
      </c>
      <c r="D7" s="4" t="s">
        <v>46</v>
      </c>
      <c r="E7" s="6">
        <v>1</v>
      </c>
      <c r="F7" s="6">
        <v>7</v>
      </c>
      <c r="G7" s="4" t="s">
        <v>39</v>
      </c>
      <c r="H7" s="4" t="s">
        <v>40</v>
      </c>
      <c r="I7" s="4" t="s">
        <v>41</v>
      </c>
      <c r="J7" s="5" t="s">
        <v>61</v>
      </c>
    </row>
    <row r="8" spans="1:10" ht="27.6" thickBot="1" x14ac:dyDescent="0.35">
      <c r="A8" s="6" t="s">
        <v>62</v>
      </c>
      <c r="B8" s="4" t="s">
        <v>56</v>
      </c>
      <c r="C8" s="4" t="s">
        <v>57</v>
      </c>
      <c r="D8" s="4" t="s">
        <v>46</v>
      </c>
      <c r="E8" s="6">
        <v>6</v>
      </c>
      <c r="F8" s="6">
        <v>9</v>
      </c>
      <c r="G8" s="4" t="s">
        <v>47</v>
      </c>
      <c r="H8" s="4" t="s">
        <v>40</v>
      </c>
      <c r="I8" s="4" t="s">
        <v>41</v>
      </c>
      <c r="J8" s="5" t="s">
        <v>63</v>
      </c>
    </row>
    <row r="9" spans="1:10" ht="27.6" thickBot="1" x14ac:dyDescent="0.35">
      <c r="A9" s="6" t="s">
        <v>64</v>
      </c>
      <c r="B9" s="4" t="s">
        <v>36</v>
      </c>
      <c r="C9" s="4" t="s">
        <v>65</v>
      </c>
      <c r="D9" s="4" t="s">
        <v>46</v>
      </c>
      <c r="E9" s="6">
        <v>8</v>
      </c>
      <c r="F9" s="6">
        <v>10</v>
      </c>
      <c r="G9" s="4" t="s">
        <v>39</v>
      </c>
      <c r="H9" s="4" t="s">
        <v>40</v>
      </c>
      <c r="I9" s="4" t="s">
        <v>41</v>
      </c>
      <c r="J9" s="5" t="s">
        <v>66</v>
      </c>
    </row>
    <row r="10" spans="1:10" ht="27.6" thickBot="1" x14ac:dyDescent="0.35">
      <c r="A10" s="6" t="s">
        <v>67</v>
      </c>
      <c r="B10" s="4" t="s">
        <v>56</v>
      </c>
      <c r="C10" s="4" t="s">
        <v>37</v>
      </c>
      <c r="D10" s="4" t="s">
        <v>46</v>
      </c>
      <c r="E10" s="6">
        <v>8</v>
      </c>
      <c r="F10" s="6">
        <v>8</v>
      </c>
      <c r="G10" s="4" t="s">
        <v>39</v>
      </c>
      <c r="H10" s="4" t="s">
        <v>53</v>
      </c>
      <c r="I10" s="4" t="s">
        <v>41</v>
      </c>
      <c r="J10" s="5" t="s">
        <v>68</v>
      </c>
    </row>
    <row r="11" spans="1:10" ht="40.799999999999997" thickBot="1" x14ac:dyDescent="0.35">
      <c r="A11" s="6" t="s">
        <v>69</v>
      </c>
      <c r="B11" s="4" t="s">
        <v>70</v>
      </c>
      <c r="C11" s="4" t="s">
        <v>71</v>
      </c>
      <c r="D11" s="4" t="s">
        <v>38</v>
      </c>
      <c r="E11" s="6">
        <v>3</v>
      </c>
      <c r="F11" s="6">
        <v>10</v>
      </c>
      <c r="G11" s="4" t="s">
        <v>39</v>
      </c>
      <c r="H11" s="4" t="s">
        <v>53</v>
      </c>
      <c r="I11" s="4" t="s">
        <v>41</v>
      </c>
      <c r="J11" s="5" t="s">
        <v>72</v>
      </c>
    </row>
    <row r="12" spans="1:10" ht="27.6" thickBot="1" x14ac:dyDescent="0.35">
      <c r="A12" s="6" t="s">
        <v>73</v>
      </c>
      <c r="B12" s="4" t="s">
        <v>70</v>
      </c>
      <c r="C12" s="4" t="s">
        <v>37</v>
      </c>
      <c r="D12" s="4" t="s">
        <v>38</v>
      </c>
      <c r="E12" s="6">
        <v>5</v>
      </c>
      <c r="F12" s="6">
        <v>5</v>
      </c>
      <c r="G12" s="4" t="s">
        <v>47</v>
      </c>
      <c r="H12" s="4" t="s">
        <v>53</v>
      </c>
      <c r="I12" s="4" t="s">
        <v>41</v>
      </c>
      <c r="J12" s="4" t="s">
        <v>74</v>
      </c>
    </row>
    <row r="13" spans="1:10" ht="27.6" thickBot="1" x14ac:dyDescent="0.35">
      <c r="A13" s="6" t="s">
        <v>75</v>
      </c>
      <c r="B13" s="4" t="s">
        <v>76</v>
      </c>
      <c r="C13" s="4" t="s">
        <v>77</v>
      </c>
      <c r="D13" s="4" t="s">
        <v>46</v>
      </c>
      <c r="E13" s="6">
        <v>5</v>
      </c>
      <c r="F13" s="6">
        <v>10</v>
      </c>
      <c r="G13" s="4" t="s">
        <v>47</v>
      </c>
      <c r="H13" s="4" t="s">
        <v>53</v>
      </c>
      <c r="I13" s="4" t="s">
        <v>41</v>
      </c>
      <c r="J13" s="5" t="s">
        <v>78</v>
      </c>
    </row>
    <row r="14" spans="1:10" ht="27.6" thickBot="1" x14ac:dyDescent="0.35">
      <c r="A14" s="6" t="s">
        <v>79</v>
      </c>
      <c r="B14" s="4" t="s">
        <v>36</v>
      </c>
      <c r="C14" s="4" t="s">
        <v>80</v>
      </c>
      <c r="D14" s="4" t="s">
        <v>38</v>
      </c>
      <c r="E14" s="6">
        <v>3</v>
      </c>
      <c r="F14" s="6">
        <v>10</v>
      </c>
      <c r="G14" s="4" t="s">
        <v>47</v>
      </c>
      <c r="H14" s="4" t="s">
        <v>53</v>
      </c>
      <c r="I14" s="4" t="s">
        <v>50</v>
      </c>
      <c r="J14" s="5" t="s">
        <v>81</v>
      </c>
    </row>
    <row r="15" spans="1:10" ht="27.6" thickBot="1" x14ac:dyDescent="0.35">
      <c r="A15" s="6" t="s">
        <v>82</v>
      </c>
      <c r="B15" s="4" t="s">
        <v>76</v>
      </c>
      <c r="C15" s="4" t="s">
        <v>37</v>
      </c>
      <c r="D15" s="4" t="s">
        <v>46</v>
      </c>
      <c r="E15" s="6">
        <v>9</v>
      </c>
      <c r="F15" s="6">
        <v>9</v>
      </c>
      <c r="G15" s="4" t="s">
        <v>39</v>
      </c>
      <c r="H15" s="4" t="s">
        <v>40</v>
      </c>
      <c r="I15" s="4" t="s">
        <v>41</v>
      </c>
      <c r="J15" s="4" t="s">
        <v>83</v>
      </c>
    </row>
    <row r="16" spans="1:10" ht="27.6" thickBot="1" x14ac:dyDescent="0.35">
      <c r="A16" s="6" t="s">
        <v>84</v>
      </c>
      <c r="B16" s="4" t="s">
        <v>56</v>
      </c>
      <c r="C16" s="4" t="s">
        <v>85</v>
      </c>
      <c r="D16" s="4" t="s">
        <v>46</v>
      </c>
      <c r="E16" s="6">
        <v>5</v>
      </c>
      <c r="F16" s="6">
        <v>10</v>
      </c>
      <c r="G16" s="4" t="s">
        <v>39</v>
      </c>
      <c r="H16" s="4" t="s">
        <v>53</v>
      </c>
      <c r="I16" s="4" t="s">
        <v>50</v>
      </c>
      <c r="J16" s="5" t="s">
        <v>86</v>
      </c>
    </row>
    <row r="17" spans="1:10" ht="27.6" thickBot="1" x14ac:dyDescent="0.35">
      <c r="A17" s="6" t="s">
        <v>87</v>
      </c>
      <c r="B17" s="4" t="s">
        <v>56</v>
      </c>
      <c r="C17" s="4" t="s">
        <v>37</v>
      </c>
      <c r="D17" s="4" t="s">
        <v>38</v>
      </c>
      <c r="E17" s="6">
        <v>6</v>
      </c>
      <c r="F17" s="6">
        <v>10</v>
      </c>
      <c r="G17" s="4" t="s">
        <v>39</v>
      </c>
      <c r="H17" s="4" t="s">
        <v>40</v>
      </c>
      <c r="I17" s="4" t="s">
        <v>50</v>
      </c>
      <c r="J17" s="5" t="s">
        <v>88</v>
      </c>
    </row>
    <row r="18" spans="1:10" ht="27.6" thickBot="1" x14ac:dyDescent="0.35">
      <c r="A18" s="6" t="s">
        <v>89</v>
      </c>
      <c r="B18" s="4" t="s">
        <v>56</v>
      </c>
      <c r="C18" s="4" t="s">
        <v>37</v>
      </c>
      <c r="D18" s="4" t="s">
        <v>46</v>
      </c>
      <c r="E18" s="6">
        <v>10</v>
      </c>
      <c r="F18" s="6">
        <v>10</v>
      </c>
      <c r="G18" s="4" t="s">
        <v>47</v>
      </c>
      <c r="H18" s="4" t="s">
        <v>53</v>
      </c>
      <c r="I18" s="4" t="s">
        <v>50</v>
      </c>
      <c r="J18" s="5" t="s">
        <v>90</v>
      </c>
    </row>
    <row r="19" spans="1:10" ht="27.6" thickBot="1" x14ac:dyDescent="0.35">
      <c r="A19" s="6" t="s">
        <v>91</v>
      </c>
      <c r="B19" s="4" t="s">
        <v>92</v>
      </c>
      <c r="C19" s="4" t="s">
        <v>37</v>
      </c>
      <c r="D19" s="4" t="s">
        <v>46</v>
      </c>
      <c r="E19" s="6">
        <v>6</v>
      </c>
      <c r="F19" s="6">
        <v>4</v>
      </c>
      <c r="G19" s="4" t="s">
        <v>47</v>
      </c>
      <c r="H19" s="4" t="s">
        <v>53</v>
      </c>
      <c r="I19" s="4" t="s">
        <v>41</v>
      </c>
      <c r="J19" s="5" t="s">
        <v>93</v>
      </c>
    </row>
    <row r="20" spans="1:10" ht="27.6" thickBot="1" x14ac:dyDescent="0.35">
      <c r="A20" s="6" t="s">
        <v>94</v>
      </c>
      <c r="B20" s="4" t="s">
        <v>70</v>
      </c>
      <c r="C20" s="4" t="s">
        <v>95</v>
      </c>
      <c r="D20" s="4" t="s">
        <v>38</v>
      </c>
      <c r="E20" s="6">
        <v>8</v>
      </c>
      <c r="F20" s="6">
        <v>7</v>
      </c>
      <c r="G20" s="4" t="s">
        <v>47</v>
      </c>
      <c r="H20" s="4" t="s">
        <v>53</v>
      </c>
      <c r="I20" s="4" t="s">
        <v>41</v>
      </c>
      <c r="J20" s="5" t="s">
        <v>96</v>
      </c>
    </row>
    <row r="21" spans="1:10" ht="27.6" thickBot="1" x14ac:dyDescent="0.35">
      <c r="A21" s="6" t="s">
        <v>97</v>
      </c>
      <c r="B21" s="4" t="s">
        <v>44</v>
      </c>
      <c r="C21" s="4" t="s">
        <v>98</v>
      </c>
      <c r="D21" s="4" t="s">
        <v>46</v>
      </c>
      <c r="E21" s="6">
        <v>8</v>
      </c>
      <c r="F21" s="6">
        <v>4</v>
      </c>
      <c r="G21" s="4" t="s">
        <v>47</v>
      </c>
      <c r="H21" s="4" t="s">
        <v>40</v>
      </c>
      <c r="I21" s="4" t="s">
        <v>41</v>
      </c>
      <c r="J21" s="5" t="s">
        <v>99</v>
      </c>
    </row>
    <row r="22" spans="1:10" ht="27.6" thickBot="1" x14ac:dyDescent="0.35">
      <c r="A22" s="6" t="s">
        <v>100</v>
      </c>
      <c r="B22" s="4" t="s">
        <v>76</v>
      </c>
      <c r="C22" s="4" t="s">
        <v>57</v>
      </c>
      <c r="D22" s="4" t="s">
        <v>46</v>
      </c>
      <c r="E22" s="6">
        <v>10</v>
      </c>
      <c r="F22" s="6">
        <v>8</v>
      </c>
      <c r="G22" s="4" t="s">
        <v>47</v>
      </c>
      <c r="H22" s="4" t="s">
        <v>40</v>
      </c>
      <c r="I22" s="4" t="s">
        <v>41</v>
      </c>
      <c r="J22" s="5" t="s">
        <v>101</v>
      </c>
    </row>
    <row r="23" spans="1:10" ht="27.6" thickBot="1" x14ac:dyDescent="0.35">
      <c r="A23" s="6" t="s">
        <v>102</v>
      </c>
      <c r="B23" s="4" t="s">
        <v>103</v>
      </c>
      <c r="C23" s="4" t="s">
        <v>57</v>
      </c>
      <c r="D23" s="4" t="s">
        <v>46</v>
      </c>
      <c r="E23" s="6">
        <v>8</v>
      </c>
      <c r="F23" s="6">
        <v>10</v>
      </c>
      <c r="G23" s="4" t="s">
        <v>39</v>
      </c>
      <c r="H23" s="4" t="s">
        <v>53</v>
      </c>
      <c r="I23" s="4" t="s">
        <v>50</v>
      </c>
      <c r="J23" s="5" t="s">
        <v>104</v>
      </c>
    </row>
    <row r="24" spans="1:10" ht="27.6" thickBot="1" x14ac:dyDescent="0.35">
      <c r="A24" s="6" t="s">
        <v>105</v>
      </c>
      <c r="B24" s="4" t="s">
        <v>56</v>
      </c>
      <c r="C24" s="4" t="s">
        <v>57</v>
      </c>
      <c r="D24" s="4" t="s">
        <v>46</v>
      </c>
      <c r="E24" s="6">
        <v>9</v>
      </c>
      <c r="F24" s="6">
        <v>9</v>
      </c>
      <c r="G24" s="4" t="s">
        <v>39</v>
      </c>
      <c r="H24" s="4" t="s">
        <v>40</v>
      </c>
      <c r="I24" s="4" t="s">
        <v>41</v>
      </c>
      <c r="J24" s="5" t="s">
        <v>106</v>
      </c>
    </row>
    <row r="25" spans="1:10" ht="27.6" thickBot="1" x14ac:dyDescent="0.35">
      <c r="A25" s="6" t="s">
        <v>107</v>
      </c>
      <c r="B25" s="4" t="s">
        <v>36</v>
      </c>
      <c r="C25" s="4" t="s">
        <v>108</v>
      </c>
      <c r="D25" s="4" t="s">
        <v>46</v>
      </c>
      <c r="E25" s="6">
        <v>6</v>
      </c>
      <c r="F25" s="6">
        <v>7</v>
      </c>
      <c r="G25" s="4" t="s">
        <v>47</v>
      </c>
      <c r="H25" s="4" t="s">
        <v>40</v>
      </c>
      <c r="I25" s="4" t="s">
        <v>41</v>
      </c>
      <c r="J25" s="5" t="s">
        <v>109</v>
      </c>
    </row>
    <row r="26" spans="1:10" ht="27.6" thickBot="1" x14ac:dyDescent="0.35">
      <c r="A26" s="6" t="s">
        <v>110</v>
      </c>
      <c r="B26" s="4" t="s">
        <v>56</v>
      </c>
      <c r="C26" s="4" t="s">
        <v>111</v>
      </c>
      <c r="D26" s="4" t="s">
        <v>38</v>
      </c>
      <c r="E26" s="6">
        <v>1</v>
      </c>
      <c r="F26" s="6">
        <v>10</v>
      </c>
      <c r="G26" s="4" t="s">
        <v>47</v>
      </c>
      <c r="H26" s="4" t="s">
        <v>40</v>
      </c>
      <c r="I26" s="4" t="s">
        <v>41</v>
      </c>
      <c r="J26" s="4" t="s">
        <v>112</v>
      </c>
    </row>
    <row r="27" spans="1:10" ht="27.6" thickBot="1" x14ac:dyDescent="0.35">
      <c r="A27" s="6" t="s">
        <v>113</v>
      </c>
      <c r="B27" s="4" t="s">
        <v>103</v>
      </c>
      <c r="C27" s="4" t="s">
        <v>37</v>
      </c>
      <c r="D27" s="4" t="s">
        <v>46</v>
      </c>
      <c r="E27" s="6">
        <v>8</v>
      </c>
      <c r="F27" s="6">
        <v>10</v>
      </c>
      <c r="G27" s="4" t="s">
        <v>39</v>
      </c>
      <c r="H27" s="4" t="s">
        <v>53</v>
      </c>
      <c r="I27" s="4" t="s">
        <v>41</v>
      </c>
      <c r="J27" s="5" t="s">
        <v>114</v>
      </c>
    </row>
    <row r="28" spans="1:10" ht="27.6" thickBot="1" x14ac:dyDescent="0.35">
      <c r="A28" s="6" t="s">
        <v>115</v>
      </c>
      <c r="B28" s="4" t="s">
        <v>44</v>
      </c>
      <c r="C28" s="4" t="s">
        <v>37</v>
      </c>
      <c r="D28" s="4" t="s">
        <v>46</v>
      </c>
      <c r="E28" s="6">
        <v>6</v>
      </c>
      <c r="F28" s="6">
        <v>6</v>
      </c>
      <c r="G28" s="4" t="s">
        <v>47</v>
      </c>
      <c r="H28" s="4" t="s">
        <v>53</v>
      </c>
      <c r="I28" s="4" t="s">
        <v>50</v>
      </c>
      <c r="J28" s="5" t="s">
        <v>116</v>
      </c>
    </row>
    <row r="29" spans="1:10" ht="27.6" thickBot="1" x14ac:dyDescent="0.35">
      <c r="A29" s="6" t="s">
        <v>117</v>
      </c>
      <c r="B29" s="4" t="s">
        <v>76</v>
      </c>
      <c r="C29" s="4" t="s">
        <v>37</v>
      </c>
      <c r="D29" s="4" t="s">
        <v>118</v>
      </c>
      <c r="E29" s="6">
        <v>8</v>
      </c>
      <c r="F29" s="6">
        <v>9</v>
      </c>
      <c r="G29" s="4" t="s">
        <v>47</v>
      </c>
      <c r="H29" s="4" t="s">
        <v>40</v>
      </c>
      <c r="I29" s="4" t="s">
        <v>50</v>
      </c>
      <c r="J29" s="5" t="s">
        <v>119</v>
      </c>
    </row>
    <row r="30" spans="1:10" ht="27.6" thickBot="1" x14ac:dyDescent="0.35">
      <c r="A30" s="6" t="s">
        <v>120</v>
      </c>
      <c r="B30" s="4" t="s">
        <v>36</v>
      </c>
      <c r="C30" s="4" t="s">
        <v>85</v>
      </c>
      <c r="D30" s="4" t="s">
        <v>46</v>
      </c>
      <c r="E30" s="6">
        <v>6</v>
      </c>
      <c r="F30" s="6">
        <v>10</v>
      </c>
      <c r="G30" s="4" t="s">
        <v>47</v>
      </c>
      <c r="H30" s="4" t="s">
        <v>40</v>
      </c>
      <c r="I30" s="4" t="s">
        <v>50</v>
      </c>
      <c r="J30" s="5" t="s">
        <v>121</v>
      </c>
    </row>
    <row r="31" spans="1:10" ht="27.6" thickBot="1" x14ac:dyDescent="0.35">
      <c r="A31" s="6" t="s">
        <v>122</v>
      </c>
      <c r="B31" s="4" t="s">
        <v>56</v>
      </c>
      <c r="C31" s="4" t="s">
        <v>37</v>
      </c>
      <c r="D31" s="4" t="s">
        <v>46</v>
      </c>
      <c r="E31" s="6">
        <v>8</v>
      </c>
      <c r="F31" s="6">
        <v>9</v>
      </c>
      <c r="G31" s="4" t="s">
        <v>47</v>
      </c>
      <c r="H31" s="4" t="s">
        <v>53</v>
      </c>
      <c r="I31" s="4" t="s">
        <v>41</v>
      </c>
      <c r="J31" s="5" t="s">
        <v>123</v>
      </c>
    </row>
    <row r="32" spans="1:10" ht="27.6" thickBot="1" x14ac:dyDescent="0.35">
      <c r="A32" s="6" t="s">
        <v>124</v>
      </c>
      <c r="B32" s="4" t="s">
        <v>44</v>
      </c>
      <c r="C32" s="4" t="s">
        <v>77</v>
      </c>
      <c r="D32" s="4" t="s">
        <v>46</v>
      </c>
      <c r="E32" s="6">
        <v>10</v>
      </c>
      <c r="F32" s="6">
        <v>10</v>
      </c>
      <c r="G32" s="4" t="s">
        <v>39</v>
      </c>
      <c r="H32" s="4" t="s">
        <v>53</v>
      </c>
      <c r="I32" s="4" t="s">
        <v>50</v>
      </c>
      <c r="J32" s="4" t="s">
        <v>125</v>
      </c>
    </row>
    <row r="33" spans="1:10" ht="27.6" thickBot="1" x14ac:dyDescent="0.35">
      <c r="A33" s="6" t="s">
        <v>126</v>
      </c>
      <c r="B33" s="4" t="s">
        <v>56</v>
      </c>
      <c r="C33" s="4" t="s">
        <v>127</v>
      </c>
      <c r="D33" s="4" t="s">
        <v>46</v>
      </c>
      <c r="E33" s="6">
        <v>3</v>
      </c>
      <c r="F33" s="6">
        <v>10</v>
      </c>
      <c r="G33" s="4" t="s">
        <v>47</v>
      </c>
      <c r="H33" s="4" t="s">
        <v>40</v>
      </c>
      <c r="I33" s="4" t="s">
        <v>41</v>
      </c>
      <c r="J33" s="5" t="s">
        <v>128</v>
      </c>
    </row>
    <row r="34" spans="1:10" ht="27.6" thickBot="1" x14ac:dyDescent="0.35">
      <c r="A34" s="6" t="s">
        <v>129</v>
      </c>
      <c r="B34" s="4" t="s">
        <v>70</v>
      </c>
      <c r="C34" s="4" t="s">
        <v>57</v>
      </c>
      <c r="D34" s="4" t="s">
        <v>46</v>
      </c>
      <c r="E34" s="6">
        <v>1</v>
      </c>
      <c r="F34" s="6">
        <v>1</v>
      </c>
      <c r="G34" s="4" t="s">
        <v>47</v>
      </c>
      <c r="H34" s="4" t="s">
        <v>40</v>
      </c>
      <c r="I34" s="4" t="s">
        <v>41</v>
      </c>
      <c r="J34" s="4" t="s">
        <v>130</v>
      </c>
    </row>
    <row r="35" spans="1:10" ht="27.6" thickBot="1" x14ac:dyDescent="0.35">
      <c r="A35" s="6" t="s">
        <v>131</v>
      </c>
      <c r="B35" s="4" t="s">
        <v>103</v>
      </c>
      <c r="C35" s="4" t="s">
        <v>77</v>
      </c>
      <c r="D35" s="4" t="s">
        <v>46</v>
      </c>
      <c r="E35" s="6">
        <v>3</v>
      </c>
      <c r="F35" s="6">
        <v>10</v>
      </c>
      <c r="G35" s="4" t="s">
        <v>39</v>
      </c>
      <c r="H35" s="4" t="s">
        <v>40</v>
      </c>
      <c r="I35" s="4" t="s">
        <v>50</v>
      </c>
      <c r="J35" s="5" t="s">
        <v>132</v>
      </c>
    </row>
    <row r="36" spans="1:10" ht="27.6" thickBot="1" x14ac:dyDescent="0.35">
      <c r="A36" s="6" t="s">
        <v>133</v>
      </c>
      <c r="B36" s="4" t="s">
        <v>36</v>
      </c>
      <c r="C36" s="4" t="s">
        <v>134</v>
      </c>
      <c r="D36" s="4" t="s">
        <v>46</v>
      </c>
      <c r="E36" s="6">
        <v>10</v>
      </c>
      <c r="F36" s="6">
        <v>10</v>
      </c>
      <c r="G36" s="4" t="s">
        <v>39</v>
      </c>
      <c r="H36" s="4" t="s">
        <v>40</v>
      </c>
      <c r="I36" s="4" t="s">
        <v>50</v>
      </c>
      <c r="J36" s="5" t="s">
        <v>135</v>
      </c>
    </row>
    <row r="37" spans="1:10" ht="27.6" thickBot="1" x14ac:dyDescent="0.35">
      <c r="A37" s="6" t="s">
        <v>136</v>
      </c>
      <c r="B37" s="4" t="s">
        <v>36</v>
      </c>
      <c r="C37" s="4" t="s">
        <v>77</v>
      </c>
      <c r="D37" s="4" t="s">
        <v>46</v>
      </c>
      <c r="E37" s="6">
        <v>7</v>
      </c>
      <c r="F37" s="6">
        <v>10</v>
      </c>
      <c r="G37" s="4" t="s">
        <v>39</v>
      </c>
      <c r="H37" s="4" t="s">
        <v>53</v>
      </c>
      <c r="I37" s="4" t="s">
        <v>41</v>
      </c>
      <c r="J37" s="5" t="s">
        <v>137</v>
      </c>
    </row>
    <row r="38" spans="1:10" ht="27.6" thickBot="1" x14ac:dyDescent="0.35">
      <c r="A38" s="6" t="s">
        <v>138</v>
      </c>
      <c r="B38" s="4" t="s">
        <v>56</v>
      </c>
      <c r="C38" s="4" t="s">
        <v>85</v>
      </c>
      <c r="D38" s="4" t="s">
        <v>46</v>
      </c>
      <c r="E38" s="6">
        <v>8</v>
      </c>
      <c r="F38" s="6">
        <v>7</v>
      </c>
      <c r="G38" s="4" t="s">
        <v>39</v>
      </c>
      <c r="H38" s="4" t="s">
        <v>40</v>
      </c>
      <c r="I38" s="4" t="s">
        <v>41</v>
      </c>
      <c r="J38" s="5" t="s">
        <v>139</v>
      </c>
    </row>
    <row r="39" spans="1:10" ht="27.6" thickBot="1" x14ac:dyDescent="0.35">
      <c r="A39" s="6" t="s">
        <v>140</v>
      </c>
      <c r="B39" s="4" t="s">
        <v>70</v>
      </c>
      <c r="C39" s="4" t="s">
        <v>85</v>
      </c>
      <c r="D39" s="4" t="s">
        <v>38</v>
      </c>
      <c r="E39" s="6">
        <v>7</v>
      </c>
      <c r="F39" s="6">
        <v>8</v>
      </c>
      <c r="G39" s="4" t="s">
        <v>39</v>
      </c>
      <c r="H39" s="4" t="s">
        <v>53</v>
      </c>
      <c r="I39" s="4" t="s">
        <v>41</v>
      </c>
      <c r="J39" s="5" t="s">
        <v>141</v>
      </c>
    </row>
    <row r="40" spans="1:10" ht="27.6" thickBot="1" x14ac:dyDescent="0.35">
      <c r="A40" s="6" t="s">
        <v>142</v>
      </c>
      <c r="B40" s="4" t="s">
        <v>56</v>
      </c>
      <c r="C40" s="4" t="s">
        <v>37</v>
      </c>
      <c r="D40" s="4" t="s">
        <v>143</v>
      </c>
      <c r="E40" s="6">
        <v>4</v>
      </c>
      <c r="F40" s="6">
        <v>7</v>
      </c>
      <c r="G40" s="4" t="s">
        <v>47</v>
      </c>
      <c r="H40" s="4" t="s">
        <v>40</v>
      </c>
      <c r="I40" s="4" t="s">
        <v>50</v>
      </c>
      <c r="J40" s="5" t="s">
        <v>144</v>
      </c>
    </row>
    <row r="41" spans="1:10" ht="27.6" thickBot="1" x14ac:dyDescent="0.35">
      <c r="A41" s="6" t="s">
        <v>145</v>
      </c>
      <c r="B41" s="4" t="s">
        <v>76</v>
      </c>
      <c r="C41" s="4" t="s">
        <v>108</v>
      </c>
      <c r="D41" s="4" t="s">
        <v>46</v>
      </c>
      <c r="E41" s="6">
        <v>2</v>
      </c>
      <c r="F41" s="6">
        <v>10</v>
      </c>
      <c r="G41" s="4" t="s">
        <v>47</v>
      </c>
      <c r="H41" s="4" t="s">
        <v>40</v>
      </c>
      <c r="I41" s="4" t="s">
        <v>41</v>
      </c>
      <c r="J41" s="5" t="s">
        <v>146</v>
      </c>
    </row>
    <row r="42" spans="1:10" ht="27.6" thickBot="1" x14ac:dyDescent="0.35">
      <c r="A42" s="6" t="s">
        <v>147</v>
      </c>
      <c r="B42" s="4" t="s">
        <v>148</v>
      </c>
      <c r="C42" s="4" t="s">
        <v>37</v>
      </c>
      <c r="D42" s="4" t="s">
        <v>143</v>
      </c>
      <c r="E42" s="6">
        <v>1</v>
      </c>
      <c r="F42" s="6">
        <v>5</v>
      </c>
      <c r="G42" s="4" t="s">
        <v>47</v>
      </c>
      <c r="H42" s="4" t="s">
        <v>40</v>
      </c>
      <c r="I42" s="4" t="s">
        <v>41</v>
      </c>
      <c r="J42" s="5" t="s">
        <v>149</v>
      </c>
    </row>
    <row r="43" spans="1:10" ht="27.6" thickBot="1" x14ac:dyDescent="0.35">
      <c r="A43" s="6" t="s">
        <v>150</v>
      </c>
      <c r="B43" s="4" t="s">
        <v>70</v>
      </c>
      <c r="C43" s="4" t="s">
        <v>37</v>
      </c>
      <c r="D43" s="4" t="s">
        <v>46</v>
      </c>
      <c r="E43" s="6">
        <v>5</v>
      </c>
      <c r="F43" s="6">
        <v>8</v>
      </c>
      <c r="G43" s="4" t="s">
        <v>47</v>
      </c>
      <c r="H43" s="4" t="s">
        <v>53</v>
      </c>
      <c r="I43" s="4" t="s">
        <v>50</v>
      </c>
      <c r="J43" s="5" t="s">
        <v>151</v>
      </c>
    </row>
    <row r="44" spans="1:10" ht="27.6" thickBot="1" x14ac:dyDescent="0.35">
      <c r="A44" s="6" t="s">
        <v>152</v>
      </c>
      <c r="B44" s="4" t="s">
        <v>103</v>
      </c>
      <c r="C44" s="4" t="s">
        <v>57</v>
      </c>
      <c r="D44" s="4" t="s">
        <v>46</v>
      </c>
      <c r="E44" s="6">
        <v>8</v>
      </c>
      <c r="F44" s="6">
        <v>10</v>
      </c>
      <c r="G44" s="4" t="s">
        <v>39</v>
      </c>
      <c r="H44" s="4" t="s">
        <v>40</v>
      </c>
      <c r="I44" s="4" t="s">
        <v>41</v>
      </c>
      <c r="J44" s="5" t="s">
        <v>153</v>
      </c>
    </row>
    <row r="45" spans="1:10" ht="27.6" thickBot="1" x14ac:dyDescent="0.35">
      <c r="A45" s="6" t="s">
        <v>154</v>
      </c>
      <c r="B45" s="4" t="s">
        <v>70</v>
      </c>
      <c r="C45" s="4" t="s">
        <v>37</v>
      </c>
      <c r="D45" s="4" t="s">
        <v>38</v>
      </c>
      <c r="E45" s="6">
        <v>8</v>
      </c>
      <c r="F45" s="6">
        <v>8</v>
      </c>
      <c r="G45" s="4" t="s">
        <v>39</v>
      </c>
      <c r="H45" s="4" t="s">
        <v>53</v>
      </c>
      <c r="I45" s="4" t="s">
        <v>41</v>
      </c>
      <c r="J45" s="5" t="s">
        <v>155</v>
      </c>
    </row>
    <row r="46" spans="1:10" ht="27.6" thickBot="1" x14ac:dyDescent="0.35">
      <c r="A46" s="6" t="s">
        <v>156</v>
      </c>
      <c r="B46" s="4" t="s">
        <v>148</v>
      </c>
      <c r="C46" s="4" t="s">
        <v>37</v>
      </c>
      <c r="D46" s="4" t="s">
        <v>46</v>
      </c>
      <c r="E46" s="6">
        <v>8</v>
      </c>
      <c r="F46" s="6">
        <v>9</v>
      </c>
      <c r="G46" s="4" t="s">
        <v>47</v>
      </c>
      <c r="H46" s="4" t="s">
        <v>40</v>
      </c>
      <c r="I46" s="4" t="s">
        <v>50</v>
      </c>
      <c r="J46" s="4" t="s">
        <v>157</v>
      </c>
    </row>
    <row r="47" spans="1:10" ht="27.6" thickBot="1" x14ac:dyDescent="0.35">
      <c r="A47" s="6" t="s">
        <v>158</v>
      </c>
      <c r="B47" s="4" t="s">
        <v>76</v>
      </c>
      <c r="C47" s="4" t="s">
        <v>37</v>
      </c>
      <c r="D47" s="4" t="s">
        <v>46</v>
      </c>
      <c r="E47" s="6">
        <v>7</v>
      </c>
      <c r="F47" s="6">
        <v>10</v>
      </c>
      <c r="G47" s="4" t="s">
        <v>39</v>
      </c>
      <c r="H47" s="4" t="s">
        <v>53</v>
      </c>
      <c r="I47" s="4" t="s">
        <v>50</v>
      </c>
      <c r="J47" s="5" t="s">
        <v>159</v>
      </c>
    </row>
    <row r="48" spans="1:10" ht="27.6" thickBot="1" x14ac:dyDescent="0.35">
      <c r="A48" s="6" t="s">
        <v>160</v>
      </c>
      <c r="B48" s="4" t="s">
        <v>76</v>
      </c>
      <c r="C48" s="4" t="s">
        <v>161</v>
      </c>
      <c r="D48" s="4" t="s">
        <v>46</v>
      </c>
      <c r="E48" s="6">
        <v>5</v>
      </c>
      <c r="F48" s="6">
        <v>8</v>
      </c>
      <c r="G48" s="4" t="s">
        <v>39</v>
      </c>
      <c r="H48" s="4" t="s">
        <v>53</v>
      </c>
      <c r="I48" s="4" t="s">
        <v>41</v>
      </c>
      <c r="J48" s="4" t="s">
        <v>162</v>
      </c>
    </row>
    <row r="49" spans="1:10" ht="27.6" thickBot="1" x14ac:dyDescent="0.35">
      <c r="A49" s="6" t="s">
        <v>163</v>
      </c>
      <c r="B49" s="4" t="s">
        <v>76</v>
      </c>
      <c r="C49" s="4" t="s">
        <v>77</v>
      </c>
      <c r="D49" s="4" t="s">
        <v>118</v>
      </c>
      <c r="E49" s="6">
        <v>8</v>
      </c>
      <c r="F49" s="6">
        <v>9</v>
      </c>
      <c r="G49" s="4" t="s">
        <v>47</v>
      </c>
      <c r="H49" s="4" t="s">
        <v>40</v>
      </c>
      <c r="I49" s="4" t="s">
        <v>41</v>
      </c>
      <c r="J49" s="5" t="s">
        <v>164</v>
      </c>
    </row>
    <row r="50" spans="1:10" ht="27.6" thickBot="1" x14ac:dyDescent="0.35">
      <c r="A50" s="6" t="s">
        <v>165</v>
      </c>
      <c r="B50" s="4" t="s">
        <v>44</v>
      </c>
      <c r="C50" s="4" t="s">
        <v>37</v>
      </c>
      <c r="D50" s="4" t="s">
        <v>118</v>
      </c>
      <c r="E50" s="6">
        <v>7</v>
      </c>
      <c r="F50" s="6">
        <v>10</v>
      </c>
      <c r="G50" s="4" t="s">
        <v>39</v>
      </c>
      <c r="H50" s="4" t="s">
        <v>40</v>
      </c>
      <c r="I50" s="4" t="s">
        <v>41</v>
      </c>
      <c r="J50" s="5" t="s">
        <v>166</v>
      </c>
    </row>
    <row r="51" spans="1:10" ht="27.6" thickBot="1" x14ac:dyDescent="0.35">
      <c r="A51" s="6" t="s">
        <v>167</v>
      </c>
      <c r="B51" s="4" t="s">
        <v>76</v>
      </c>
      <c r="C51" s="4" t="s">
        <v>108</v>
      </c>
      <c r="D51" s="4" t="s">
        <v>38</v>
      </c>
      <c r="E51" s="6">
        <v>6</v>
      </c>
      <c r="F51" s="6">
        <v>5</v>
      </c>
      <c r="G51" s="4" t="s">
        <v>47</v>
      </c>
      <c r="H51" s="4" t="s">
        <v>53</v>
      </c>
      <c r="I51" s="4" t="s">
        <v>50</v>
      </c>
      <c r="J51" s="4" t="s">
        <v>168</v>
      </c>
    </row>
    <row r="52" spans="1:10" ht="27.6" thickBot="1" x14ac:dyDescent="0.35">
      <c r="A52" s="6" t="s">
        <v>169</v>
      </c>
      <c r="B52" s="4" t="s">
        <v>56</v>
      </c>
      <c r="C52" s="4" t="s">
        <v>37</v>
      </c>
      <c r="D52" s="4" t="s">
        <v>46</v>
      </c>
      <c r="E52" s="6">
        <v>8</v>
      </c>
      <c r="F52" s="6">
        <v>8</v>
      </c>
      <c r="G52" s="4" t="s">
        <v>47</v>
      </c>
      <c r="H52" s="4" t="s">
        <v>40</v>
      </c>
      <c r="I52" s="4" t="s">
        <v>41</v>
      </c>
      <c r="J52" s="5" t="s">
        <v>170</v>
      </c>
    </row>
    <row r="53" spans="1:10" ht="27.6" thickBot="1" x14ac:dyDescent="0.35">
      <c r="A53" s="6" t="s">
        <v>171</v>
      </c>
      <c r="B53" s="4" t="s">
        <v>56</v>
      </c>
      <c r="C53" s="4" t="s">
        <v>57</v>
      </c>
      <c r="D53" s="4" t="s">
        <v>38</v>
      </c>
      <c r="E53" s="6">
        <v>7</v>
      </c>
      <c r="F53" s="6">
        <v>7</v>
      </c>
      <c r="G53" s="4" t="s">
        <v>47</v>
      </c>
      <c r="H53" s="4" t="s">
        <v>40</v>
      </c>
      <c r="I53" s="4" t="s">
        <v>41</v>
      </c>
      <c r="J53" s="5" t="s">
        <v>172</v>
      </c>
    </row>
    <row r="54" spans="1:10" ht="27.6" thickBot="1" x14ac:dyDescent="0.35">
      <c r="A54" s="6" t="s">
        <v>173</v>
      </c>
      <c r="B54" s="4" t="s">
        <v>92</v>
      </c>
      <c r="C54" s="4" t="s">
        <v>37</v>
      </c>
      <c r="D54" s="4" t="s">
        <v>38</v>
      </c>
      <c r="E54" s="6">
        <v>6</v>
      </c>
      <c r="F54" s="6">
        <v>10</v>
      </c>
      <c r="G54" s="4" t="s">
        <v>47</v>
      </c>
      <c r="H54" s="4" t="s">
        <v>40</v>
      </c>
      <c r="I54" s="4" t="s">
        <v>41</v>
      </c>
      <c r="J54" s="4" t="s">
        <v>174</v>
      </c>
    </row>
    <row r="55" spans="1:10" ht="27.6" thickBot="1" x14ac:dyDescent="0.35">
      <c r="A55" s="6" t="s">
        <v>175</v>
      </c>
      <c r="B55" s="4" t="s">
        <v>76</v>
      </c>
      <c r="C55" s="4" t="s">
        <v>57</v>
      </c>
      <c r="D55" s="4" t="s">
        <v>118</v>
      </c>
      <c r="E55" s="6">
        <v>7</v>
      </c>
      <c r="F55" s="6">
        <v>10</v>
      </c>
      <c r="G55" s="4" t="s">
        <v>47</v>
      </c>
      <c r="H55" s="4" t="s">
        <v>53</v>
      </c>
      <c r="I55" s="4" t="s">
        <v>41</v>
      </c>
      <c r="J55" s="5" t="s">
        <v>176</v>
      </c>
    </row>
    <row r="56" spans="1:10" ht="27.6" thickBot="1" x14ac:dyDescent="0.35">
      <c r="A56" s="6" t="s">
        <v>177</v>
      </c>
      <c r="B56" s="4" t="s">
        <v>70</v>
      </c>
      <c r="C56" s="4" t="s">
        <v>57</v>
      </c>
      <c r="D56" s="4" t="s">
        <v>38</v>
      </c>
      <c r="E56" s="6">
        <v>9</v>
      </c>
      <c r="F56" s="6">
        <v>9</v>
      </c>
      <c r="G56" s="4" t="s">
        <v>39</v>
      </c>
      <c r="H56" s="4" t="s">
        <v>53</v>
      </c>
      <c r="I56" s="4" t="s">
        <v>50</v>
      </c>
      <c r="J56" s="5" t="s">
        <v>178</v>
      </c>
    </row>
    <row r="57" spans="1:10" ht="15" thickBot="1" x14ac:dyDescent="0.35">
      <c r="A57" s="6"/>
      <c r="B57" s="4"/>
      <c r="C57" s="4"/>
      <c r="D57" s="4"/>
      <c r="E57" s="6"/>
      <c r="F57" s="6"/>
      <c r="G57" s="4"/>
      <c r="H57" s="4"/>
      <c r="I57" s="4"/>
      <c r="J57" s="5"/>
    </row>
    <row r="58" spans="1:10" ht="27.6" thickBot="1" x14ac:dyDescent="0.35">
      <c r="A58" s="6" t="s">
        <v>179</v>
      </c>
      <c r="B58" s="4" t="s">
        <v>103</v>
      </c>
      <c r="C58" s="4" t="s">
        <v>108</v>
      </c>
      <c r="D58" s="4" t="s">
        <v>46</v>
      </c>
      <c r="E58" s="6">
        <v>5</v>
      </c>
      <c r="F58" s="6">
        <v>5</v>
      </c>
      <c r="G58" s="4" t="s">
        <v>47</v>
      </c>
      <c r="H58" s="4" t="s">
        <v>40</v>
      </c>
      <c r="I58" s="4" t="s">
        <v>41</v>
      </c>
      <c r="J58" s="5" t="s">
        <v>180</v>
      </c>
    </row>
    <row r="59" spans="1:10" ht="40.799999999999997" thickBot="1" x14ac:dyDescent="0.35">
      <c r="A59" s="6" t="s">
        <v>181</v>
      </c>
      <c r="B59" s="4" t="s">
        <v>182</v>
      </c>
      <c r="C59" s="4" t="s">
        <v>183</v>
      </c>
      <c r="D59" s="4" t="s">
        <v>38</v>
      </c>
      <c r="E59" s="6">
        <v>10</v>
      </c>
      <c r="F59" s="6">
        <v>10</v>
      </c>
      <c r="G59" s="4" t="s">
        <v>39</v>
      </c>
      <c r="H59" s="4" t="s">
        <v>40</v>
      </c>
      <c r="I59" s="4" t="s">
        <v>41</v>
      </c>
      <c r="J59" s="5" t="s">
        <v>184</v>
      </c>
    </row>
    <row r="60" spans="1:10" ht="27.6" thickBot="1" x14ac:dyDescent="0.35">
      <c r="A60" s="6" t="s">
        <v>185</v>
      </c>
      <c r="B60" s="4" t="s">
        <v>36</v>
      </c>
      <c r="C60" s="4" t="s">
        <v>57</v>
      </c>
      <c r="D60" s="4" t="s">
        <v>46</v>
      </c>
      <c r="E60" s="6">
        <v>6</v>
      </c>
      <c r="F60" s="6">
        <v>9</v>
      </c>
      <c r="G60" s="4" t="s">
        <v>39</v>
      </c>
      <c r="H60" s="4" t="s">
        <v>40</v>
      </c>
      <c r="I60" s="4" t="s">
        <v>41</v>
      </c>
      <c r="J60" s="5" t="s">
        <v>186</v>
      </c>
    </row>
    <row r="61" spans="1:10" ht="27.6" thickBot="1" x14ac:dyDescent="0.35">
      <c r="A61" s="6" t="s">
        <v>187</v>
      </c>
      <c r="B61" s="4" t="s">
        <v>70</v>
      </c>
      <c r="C61" s="4" t="s">
        <v>57</v>
      </c>
      <c r="D61" s="4" t="s">
        <v>46</v>
      </c>
      <c r="E61" s="6">
        <v>7</v>
      </c>
      <c r="F61" s="6">
        <v>8</v>
      </c>
      <c r="G61" s="4" t="s">
        <v>39</v>
      </c>
      <c r="H61" s="4" t="s">
        <v>53</v>
      </c>
      <c r="I61" s="4" t="s">
        <v>41</v>
      </c>
      <c r="J61" s="5" t="s">
        <v>188</v>
      </c>
    </row>
    <row r="62" spans="1:10" ht="27.6" thickBot="1" x14ac:dyDescent="0.35">
      <c r="A62" s="6" t="s">
        <v>189</v>
      </c>
      <c r="B62" s="4" t="s">
        <v>103</v>
      </c>
      <c r="C62" s="4" t="s">
        <v>77</v>
      </c>
      <c r="D62" s="4" t="s">
        <v>118</v>
      </c>
      <c r="E62" s="6">
        <v>7</v>
      </c>
      <c r="F62" s="6">
        <v>10</v>
      </c>
      <c r="G62" s="4" t="s">
        <v>47</v>
      </c>
      <c r="H62" s="4" t="s">
        <v>40</v>
      </c>
      <c r="I62" s="4" t="s">
        <v>50</v>
      </c>
      <c r="J62" s="5" t="s">
        <v>190</v>
      </c>
    </row>
    <row r="63" spans="1:10" ht="27.6" thickBot="1" x14ac:dyDescent="0.35">
      <c r="A63" s="6" t="s">
        <v>191</v>
      </c>
      <c r="B63" s="4" t="s">
        <v>103</v>
      </c>
      <c r="C63" s="4" t="s">
        <v>108</v>
      </c>
      <c r="D63" s="4" t="s">
        <v>46</v>
      </c>
      <c r="E63" s="6">
        <v>8</v>
      </c>
      <c r="F63" s="6">
        <v>8</v>
      </c>
      <c r="G63" s="4" t="s">
        <v>47</v>
      </c>
      <c r="H63" s="4" t="s">
        <v>40</v>
      </c>
      <c r="I63" s="4" t="s">
        <v>50</v>
      </c>
      <c r="J63" s="4" t="s">
        <v>83</v>
      </c>
    </row>
    <row r="64" spans="1:10" ht="27.6" thickBot="1" x14ac:dyDescent="0.35">
      <c r="A64" s="6" t="s">
        <v>192</v>
      </c>
      <c r="B64" s="4" t="s">
        <v>56</v>
      </c>
      <c r="C64" s="4" t="s">
        <v>108</v>
      </c>
      <c r="D64" s="4" t="s">
        <v>46</v>
      </c>
      <c r="E64" s="6">
        <v>5</v>
      </c>
      <c r="F64" s="6">
        <v>8</v>
      </c>
      <c r="G64" s="4" t="s">
        <v>39</v>
      </c>
      <c r="H64" s="4" t="s">
        <v>40</v>
      </c>
      <c r="I64" s="4" t="s">
        <v>41</v>
      </c>
      <c r="J64" s="5" t="s">
        <v>193</v>
      </c>
    </row>
    <row r="65" spans="1:10" ht="27.6" thickBot="1" x14ac:dyDescent="0.35">
      <c r="A65" s="6" t="s">
        <v>194</v>
      </c>
      <c r="B65" s="4" t="s">
        <v>182</v>
      </c>
      <c r="C65" s="4" t="s">
        <v>37</v>
      </c>
      <c r="D65" s="4" t="s">
        <v>46</v>
      </c>
      <c r="E65" s="6">
        <v>6</v>
      </c>
      <c r="F65" s="6">
        <v>7</v>
      </c>
      <c r="G65" s="4" t="s">
        <v>39</v>
      </c>
      <c r="H65" s="4" t="s">
        <v>40</v>
      </c>
      <c r="I65" s="4" t="s">
        <v>41</v>
      </c>
      <c r="J65" s="5" t="s">
        <v>195</v>
      </c>
    </row>
    <row r="66" spans="1:10" ht="27.6" thickBot="1" x14ac:dyDescent="0.35">
      <c r="A66" s="6" t="s">
        <v>196</v>
      </c>
      <c r="B66" s="4" t="s">
        <v>56</v>
      </c>
      <c r="C66" s="4" t="s">
        <v>85</v>
      </c>
      <c r="D66" s="4" t="s">
        <v>46</v>
      </c>
      <c r="E66" s="6">
        <v>7</v>
      </c>
      <c r="F66" s="6">
        <v>10</v>
      </c>
      <c r="G66" s="4" t="s">
        <v>47</v>
      </c>
      <c r="H66" s="4" t="s">
        <v>40</v>
      </c>
      <c r="I66" s="4" t="s">
        <v>41</v>
      </c>
      <c r="J66" s="5" t="s">
        <v>197</v>
      </c>
    </row>
    <row r="67" spans="1:10" ht="27.6" thickBot="1" x14ac:dyDescent="0.35">
      <c r="A67" s="6" t="s">
        <v>198</v>
      </c>
      <c r="B67" s="4" t="s">
        <v>56</v>
      </c>
      <c r="C67" s="4" t="s">
        <v>37</v>
      </c>
      <c r="D67" s="4" t="s">
        <v>46</v>
      </c>
      <c r="E67" s="6">
        <v>7</v>
      </c>
      <c r="F67" s="6">
        <v>7</v>
      </c>
      <c r="G67" s="4" t="s">
        <v>39</v>
      </c>
      <c r="H67" s="4" t="s">
        <v>40</v>
      </c>
      <c r="I67" s="4" t="s">
        <v>50</v>
      </c>
      <c r="J67" s="5" t="s">
        <v>199</v>
      </c>
    </row>
    <row r="68" spans="1:10" ht="27.6" thickBot="1" x14ac:dyDescent="0.35">
      <c r="A68" s="6" t="s">
        <v>200</v>
      </c>
      <c r="B68" s="4" t="s">
        <v>56</v>
      </c>
      <c r="C68" s="4" t="s">
        <v>201</v>
      </c>
      <c r="D68" s="4" t="s">
        <v>46</v>
      </c>
      <c r="E68" s="6">
        <v>7</v>
      </c>
      <c r="F68" s="6">
        <v>10</v>
      </c>
      <c r="G68" s="4" t="s">
        <v>39</v>
      </c>
      <c r="H68" s="4" t="s">
        <v>53</v>
      </c>
      <c r="I68" s="4" t="s">
        <v>41</v>
      </c>
      <c r="J68" s="5" t="s">
        <v>202</v>
      </c>
    </row>
    <row r="69" spans="1:10" ht="27.6" thickBot="1" x14ac:dyDescent="0.35">
      <c r="A69" s="6" t="s">
        <v>203</v>
      </c>
      <c r="B69" s="4" t="s">
        <v>182</v>
      </c>
      <c r="C69" s="4" t="s">
        <v>57</v>
      </c>
      <c r="D69" s="4" t="s">
        <v>46</v>
      </c>
      <c r="E69" s="6">
        <v>8</v>
      </c>
      <c r="F69" s="6">
        <v>10</v>
      </c>
      <c r="G69" s="4" t="s">
        <v>47</v>
      </c>
      <c r="H69" s="4" t="s">
        <v>40</v>
      </c>
      <c r="I69" s="4" t="s">
        <v>50</v>
      </c>
      <c r="J69" s="5" t="s">
        <v>204</v>
      </c>
    </row>
    <row r="70" spans="1:10" ht="27.6" thickBot="1" x14ac:dyDescent="0.35">
      <c r="A70" s="6" t="s">
        <v>205</v>
      </c>
      <c r="B70" s="4" t="s">
        <v>92</v>
      </c>
      <c r="C70" s="4" t="s">
        <v>37</v>
      </c>
      <c r="D70" s="4" t="s">
        <v>38</v>
      </c>
      <c r="E70" s="6">
        <v>4</v>
      </c>
      <c r="F70" s="6">
        <v>10</v>
      </c>
      <c r="G70" s="4" t="s">
        <v>39</v>
      </c>
      <c r="H70" s="4" t="s">
        <v>53</v>
      </c>
      <c r="I70" s="4" t="s">
        <v>50</v>
      </c>
      <c r="J70" s="5" t="s">
        <v>206</v>
      </c>
    </row>
    <row r="71" spans="1:10" ht="27.6" thickBot="1" x14ac:dyDescent="0.35">
      <c r="A71" s="6" t="s">
        <v>207</v>
      </c>
      <c r="B71" s="4" t="s">
        <v>103</v>
      </c>
      <c r="C71" s="4" t="s">
        <v>37</v>
      </c>
      <c r="D71" s="4" t="s">
        <v>118</v>
      </c>
      <c r="E71" s="6">
        <v>5</v>
      </c>
      <c r="F71" s="6">
        <v>10</v>
      </c>
      <c r="G71" s="4" t="s">
        <v>39</v>
      </c>
      <c r="H71" s="4" t="s">
        <v>40</v>
      </c>
      <c r="I71" s="4" t="s">
        <v>41</v>
      </c>
      <c r="J71" s="5" t="s">
        <v>208</v>
      </c>
    </row>
    <row r="72" spans="1:10" ht="27.6" thickBot="1" x14ac:dyDescent="0.35">
      <c r="A72" s="6" t="s">
        <v>209</v>
      </c>
      <c r="B72" s="4" t="s">
        <v>103</v>
      </c>
      <c r="C72" s="4" t="s">
        <v>37</v>
      </c>
      <c r="D72" s="4" t="s">
        <v>46</v>
      </c>
      <c r="E72" s="6">
        <v>6</v>
      </c>
      <c r="F72" s="6">
        <v>8</v>
      </c>
      <c r="G72" s="4" t="s">
        <v>39</v>
      </c>
      <c r="H72" s="4" t="s">
        <v>40</v>
      </c>
      <c r="I72" s="4" t="s">
        <v>41</v>
      </c>
      <c r="J72" s="5" t="s">
        <v>210</v>
      </c>
    </row>
    <row r="73" spans="1:10" ht="27.6" thickBot="1" x14ac:dyDescent="0.35">
      <c r="A73" s="6" t="s">
        <v>211</v>
      </c>
      <c r="B73" s="4" t="s">
        <v>70</v>
      </c>
      <c r="C73" s="4" t="s">
        <v>57</v>
      </c>
      <c r="D73" s="4" t="s">
        <v>46</v>
      </c>
      <c r="E73" s="6">
        <v>10</v>
      </c>
      <c r="F73" s="6">
        <v>10</v>
      </c>
      <c r="G73" s="4" t="s">
        <v>39</v>
      </c>
      <c r="H73" s="4" t="s">
        <v>40</v>
      </c>
      <c r="I73" s="4" t="s">
        <v>41</v>
      </c>
      <c r="J73" s="5" t="s">
        <v>212</v>
      </c>
    </row>
    <row r="74" spans="1:10" ht="27.6" thickBot="1" x14ac:dyDescent="0.35">
      <c r="A74" s="6" t="s">
        <v>213</v>
      </c>
      <c r="B74" s="4" t="s">
        <v>70</v>
      </c>
      <c r="C74" s="4" t="s">
        <v>37</v>
      </c>
      <c r="D74" s="4" t="s">
        <v>46</v>
      </c>
      <c r="E74" s="6">
        <v>5</v>
      </c>
      <c r="F74" s="6">
        <v>10</v>
      </c>
      <c r="G74" s="4" t="s">
        <v>39</v>
      </c>
      <c r="H74" s="4" t="s">
        <v>40</v>
      </c>
      <c r="I74" s="4" t="s">
        <v>41</v>
      </c>
      <c r="J74" s="5" t="s">
        <v>214</v>
      </c>
    </row>
    <row r="75" spans="1:10" ht="27.6" thickBot="1" x14ac:dyDescent="0.35">
      <c r="A75" s="6" t="s">
        <v>215</v>
      </c>
      <c r="B75" s="4" t="s">
        <v>182</v>
      </c>
      <c r="C75" s="4" t="s">
        <v>216</v>
      </c>
      <c r="D75" s="4" t="s">
        <v>118</v>
      </c>
      <c r="E75" s="6">
        <v>8</v>
      </c>
      <c r="F75" s="6">
        <v>10</v>
      </c>
      <c r="G75" s="4" t="s">
        <v>47</v>
      </c>
      <c r="H75" s="4" t="s">
        <v>40</v>
      </c>
      <c r="I75" s="4" t="s">
        <v>41</v>
      </c>
      <c r="J75" s="5" t="s">
        <v>217</v>
      </c>
    </row>
    <row r="76" spans="1:10" ht="27.6" thickBot="1" x14ac:dyDescent="0.35">
      <c r="A76" s="6" t="s">
        <v>218</v>
      </c>
      <c r="B76" s="4" t="s">
        <v>103</v>
      </c>
      <c r="C76" s="4" t="s">
        <v>37</v>
      </c>
      <c r="D76" s="4" t="s">
        <v>46</v>
      </c>
      <c r="E76" s="6">
        <v>6</v>
      </c>
      <c r="F76" s="6">
        <v>10</v>
      </c>
      <c r="G76" s="4" t="s">
        <v>47</v>
      </c>
      <c r="H76" s="4" t="s">
        <v>53</v>
      </c>
      <c r="I76" s="4" t="s">
        <v>50</v>
      </c>
      <c r="J76" s="5" t="s">
        <v>219</v>
      </c>
    </row>
    <row r="77" spans="1:10" ht="27.6" thickBot="1" x14ac:dyDescent="0.35">
      <c r="A77" s="6" t="s">
        <v>220</v>
      </c>
      <c r="B77" s="4" t="s">
        <v>70</v>
      </c>
      <c r="C77" s="4" t="s">
        <v>37</v>
      </c>
      <c r="D77" s="4" t="s">
        <v>46</v>
      </c>
      <c r="E77" s="6">
        <v>7</v>
      </c>
      <c r="F77" s="6">
        <v>8</v>
      </c>
      <c r="G77" s="4" t="s">
        <v>39</v>
      </c>
      <c r="H77" s="4" t="s">
        <v>53</v>
      </c>
      <c r="I77" s="4" t="s">
        <v>41</v>
      </c>
      <c r="J77" s="5" t="s">
        <v>221</v>
      </c>
    </row>
    <row r="78" spans="1:10" ht="27.6" thickBot="1" x14ac:dyDescent="0.35">
      <c r="A78" s="6" t="s">
        <v>222</v>
      </c>
      <c r="B78" s="4" t="s">
        <v>182</v>
      </c>
      <c r="C78" s="4" t="s">
        <v>108</v>
      </c>
      <c r="D78" s="4" t="s">
        <v>38</v>
      </c>
      <c r="E78" s="6">
        <v>8</v>
      </c>
      <c r="F78" s="6">
        <v>9</v>
      </c>
      <c r="G78" s="4" t="s">
        <v>39</v>
      </c>
      <c r="H78" s="4" t="s">
        <v>40</v>
      </c>
      <c r="I78" s="4" t="s">
        <v>50</v>
      </c>
      <c r="J78" s="5" t="s">
        <v>223</v>
      </c>
    </row>
    <row r="79" spans="1:10" ht="27.6" thickBot="1" x14ac:dyDescent="0.35">
      <c r="A79" s="6" t="s">
        <v>224</v>
      </c>
      <c r="B79" s="4" t="s">
        <v>36</v>
      </c>
      <c r="C79" s="4" t="s">
        <v>37</v>
      </c>
      <c r="D79" s="4" t="s">
        <v>46</v>
      </c>
      <c r="E79" s="6">
        <v>4</v>
      </c>
      <c r="F79" s="6">
        <v>7</v>
      </c>
      <c r="G79" s="4" t="s">
        <v>39</v>
      </c>
      <c r="H79" s="4" t="s">
        <v>53</v>
      </c>
      <c r="I79" s="4" t="s">
        <v>41</v>
      </c>
      <c r="J79" s="5" t="s">
        <v>225</v>
      </c>
    </row>
    <row r="80" spans="1:10" ht="27.6" thickBot="1" x14ac:dyDescent="0.35">
      <c r="A80" s="6" t="s">
        <v>226</v>
      </c>
      <c r="B80" s="4" t="s">
        <v>36</v>
      </c>
      <c r="C80" s="4" t="s">
        <v>37</v>
      </c>
      <c r="D80" s="4" t="s">
        <v>38</v>
      </c>
      <c r="E80" s="6">
        <v>6</v>
      </c>
      <c r="F80" s="6">
        <v>6</v>
      </c>
      <c r="G80" s="4" t="s">
        <v>47</v>
      </c>
      <c r="H80" s="4" t="s">
        <v>40</v>
      </c>
      <c r="I80" s="4" t="s">
        <v>41</v>
      </c>
      <c r="J80" s="5" t="s">
        <v>227</v>
      </c>
    </row>
    <row r="81" spans="1:10" ht="27.6" thickBot="1" x14ac:dyDescent="0.35">
      <c r="A81" s="6" t="s">
        <v>228</v>
      </c>
      <c r="B81" s="4" t="s">
        <v>182</v>
      </c>
      <c r="C81" s="4" t="s">
        <v>37</v>
      </c>
      <c r="D81" s="4" t="s">
        <v>38</v>
      </c>
      <c r="E81" s="6">
        <v>6</v>
      </c>
      <c r="F81" s="6">
        <v>8</v>
      </c>
      <c r="G81" s="4" t="s">
        <v>47</v>
      </c>
      <c r="H81" s="4" t="s">
        <v>53</v>
      </c>
      <c r="I81" s="4" t="s">
        <v>41</v>
      </c>
      <c r="J81" s="5" t="s">
        <v>229</v>
      </c>
    </row>
    <row r="82" spans="1:10" ht="27.6" thickBot="1" x14ac:dyDescent="0.35">
      <c r="A82" s="6" t="s">
        <v>230</v>
      </c>
      <c r="B82" s="4" t="s">
        <v>44</v>
      </c>
      <c r="C82" s="4" t="s">
        <v>37</v>
      </c>
      <c r="D82" s="4" t="s">
        <v>46</v>
      </c>
      <c r="E82" s="6">
        <v>9</v>
      </c>
      <c r="F82" s="6">
        <v>9</v>
      </c>
      <c r="G82" s="4" t="s">
        <v>47</v>
      </c>
      <c r="H82" s="4" t="s">
        <v>53</v>
      </c>
      <c r="I82" s="4" t="s">
        <v>41</v>
      </c>
      <c r="J82" s="5" t="s">
        <v>231</v>
      </c>
    </row>
    <row r="83" spans="1:10" ht="27.6" thickBot="1" x14ac:dyDescent="0.35">
      <c r="A83" s="6" t="s">
        <v>232</v>
      </c>
      <c r="B83" s="4" t="s">
        <v>44</v>
      </c>
      <c r="C83" s="4" t="s">
        <v>85</v>
      </c>
      <c r="D83" s="4" t="s">
        <v>46</v>
      </c>
      <c r="E83" s="6">
        <v>7</v>
      </c>
      <c r="F83" s="6">
        <v>9</v>
      </c>
      <c r="G83" s="4" t="s">
        <v>47</v>
      </c>
      <c r="H83" s="4" t="s">
        <v>53</v>
      </c>
      <c r="I83" s="4" t="s">
        <v>41</v>
      </c>
      <c r="J83" s="5" t="s">
        <v>233</v>
      </c>
    </row>
    <row r="84" spans="1:10" ht="27.6" thickBot="1" x14ac:dyDescent="0.35">
      <c r="A84" s="6" t="s">
        <v>234</v>
      </c>
      <c r="B84" s="4" t="s">
        <v>36</v>
      </c>
      <c r="C84" s="4" t="s">
        <v>37</v>
      </c>
      <c r="D84" s="4" t="s">
        <v>46</v>
      </c>
      <c r="E84" s="6">
        <v>10</v>
      </c>
      <c r="F84" s="6">
        <v>8</v>
      </c>
      <c r="G84" s="4" t="s">
        <v>47</v>
      </c>
      <c r="H84" s="4" t="s">
        <v>53</v>
      </c>
      <c r="I84" s="4" t="s">
        <v>41</v>
      </c>
      <c r="J84" s="5" t="s">
        <v>235</v>
      </c>
    </row>
    <row r="85" spans="1:10" ht="27.6" thickBot="1" x14ac:dyDescent="0.35">
      <c r="A85" s="6" t="s">
        <v>236</v>
      </c>
      <c r="B85" s="4" t="s">
        <v>56</v>
      </c>
      <c r="C85" s="4" t="s">
        <v>37</v>
      </c>
      <c r="D85" s="4" t="s">
        <v>118</v>
      </c>
      <c r="E85" s="6">
        <v>7</v>
      </c>
      <c r="F85" s="6">
        <v>7</v>
      </c>
      <c r="G85" s="4" t="s">
        <v>39</v>
      </c>
      <c r="H85" s="4" t="s">
        <v>40</v>
      </c>
      <c r="I85" s="4" t="s">
        <v>41</v>
      </c>
      <c r="J85" s="5" t="s">
        <v>237</v>
      </c>
    </row>
    <row r="86" spans="1:10" ht="27.6" thickBot="1" x14ac:dyDescent="0.35">
      <c r="A86" s="6" t="s">
        <v>238</v>
      </c>
      <c r="B86" s="4" t="s">
        <v>103</v>
      </c>
      <c r="C86" s="4" t="s">
        <v>239</v>
      </c>
      <c r="D86" s="4" t="s">
        <v>46</v>
      </c>
      <c r="E86" s="6">
        <v>7</v>
      </c>
      <c r="F86" s="6">
        <v>6</v>
      </c>
      <c r="G86" s="4" t="s">
        <v>39</v>
      </c>
      <c r="H86" s="4" t="s">
        <v>53</v>
      </c>
      <c r="I86" s="4" t="s">
        <v>41</v>
      </c>
      <c r="J86" s="5" t="s">
        <v>240</v>
      </c>
    </row>
    <row r="87" spans="1:10" ht="27.6" thickBot="1" x14ac:dyDescent="0.35">
      <c r="A87" s="6" t="s">
        <v>241</v>
      </c>
      <c r="B87" s="4" t="s">
        <v>76</v>
      </c>
      <c r="C87" s="4" t="s">
        <v>108</v>
      </c>
      <c r="D87" s="4" t="s">
        <v>46</v>
      </c>
      <c r="E87" s="6">
        <v>4</v>
      </c>
      <c r="F87" s="6">
        <v>10</v>
      </c>
      <c r="G87" s="4" t="s">
        <v>39</v>
      </c>
      <c r="H87" s="4" t="s">
        <v>53</v>
      </c>
      <c r="I87" s="4" t="s">
        <v>41</v>
      </c>
      <c r="J87" s="5" t="s">
        <v>242</v>
      </c>
    </row>
    <row r="88" spans="1:10" ht="27.6" thickBot="1" x14ac:dyDescent="0.35">
      <c r="A88" s="6" t="s">
        <v>243</v>
      </c>
      <c r="B88" s="4" t="s">
        <v>56</v>
      </c>
      <c r="C88" s="4" t="s">
        <v>37</v>
      </c>
      <c r="D88" s="4" t="s">
        <v>46</v>
      </c>
      <c r="E88" s="6">
        <v>7</v>
      </c>
      <c r="F88" s="6">
        <v>10</v>
      </c>
      <c r="G88" s="4" t="s">
        <v>47</v>
      </c>
      <c r="H88" s="4" t="s">
        <v>40</v>
      </c>
      <c r="I88" s="4" t="s">
        <v>41</v>
      </c>
      <c r="J88" s="5" t="s">
        <v>244</v>
      </c>
    </row>
    <row r="89" spans="1:10" ht="27.6" thickBot="1" x14ac:dyDescent="0.35">
      <c r="A89" s="6" t="s">
        <v>245</v>
      </c>
      <c r="B89" s="4" t="s">
        <v>103</v>
      </c>
      <c r="C89" s="4" t="s">
        <v>77</v>
      </c>
      <c r="D89" s="4" t="s">
        <v>46</v>
      </c>
      <c r="E89" s="6">
        <v>7</v>
      </c>
      <c r="F89" s="6">
        <v>8</v>
      </c>
      <c r="G89" s="4" t="s">
        <v>47</v>
      </c>
      <c r="H89" s="4" t="s">
        <v>53</v>
      </c>
      <c r="I89" s="4" t="s">
        <v>41</v>
      </c>
      <c r="J89" s="5" t="s">
        <v>246</v>
      </c>
    </row>
    <row r="90" spans="1:10" ht="27.6" thickBot="1" x14ac:dyDescent="0.35">
      <c r="A90" s="6" t="s">
        <v>247</v>
      </c>
      <c r="B90" s="4" t="s">
        <v>56</v>
      </c>
      <c r="C90" s="4" t="s">
        <v>37</v>
      </c>
      <c r="D90" s="4" t="s">
        <v>46</v>
      </c>
      <c r="E90" s="6">
        <v>10</v>
      </c>
      <c r="F90" s="6">
        <v>10</v>
      </c>
      <c r="G90" s="4" t="s">
        <v>39</v>
      </c>
      <c r="H90" s="4" t="s">
        <v>53</v>
      </c>
      <c r="I90" s="4" t="s">
        <v>41</v>
      </c>
      <c r="J90" s="5" t="s">
        <v>248</v>
      </c>
    </row>
    <row r="91" spans="1:10" ht="27.6" thickBot="1" x14ac:dyDescent="0.35">
      <c r="A91" s="6" t="s">
        <v>249</v>
      </c>
      <c r="B91" s="4" t="s">
        <v>103</v>
      </c>
      <c r="C91" s="4" t="s">
        <v>37</v>
      </c>
      <c r="D91" s="4" t="s">
        <v>38</v>
      </c>
      <c r="E91" s="6">
        <v>4</v>
      </c>
      <c r="F91" s="6">
        <v>6</v>
      </c>
      <c r="G91" s="4" t="s">
        <v>39</v>
      </c>
      <c r="H91" s="4" t="s">
        <v>40</v>
      </c>
      <c r="I91" s="4" t="s">
        <v>41</v>
      </c>
      <c r="J91" s="5" t="s">
        <v>250</v>
      </c>
    </row>
    <row r="92" spans="1:10" ht="186" thickBot="1" x14ac:dyDescent="0.35">
      <c r="A92" s="6" t="s">
        <v>251</v>
      </c>
      <c r="B92" s="4" t="s">
        <v>76</v>
      </c>
      <c r="C92" s="4" t="s">
        <v>252</v>
      </c>
      <c r="D92" s="4" t="s">
        <v>46</v>
      </c>
      <c r="E92" s="6">
        <v>10</v>
      </c>
      <c r="F92" s="6">
        <v>10</v>
      </c>
      <c r="G92" s="4" t="s">
        <v>39</v>
      </c>
      <c r="H92" s="4" t="s">
        <v>53</v>
      </c>
      <c r="I92" s="4" t="s">
        <v>50</v>
      </c>
      <c r="J92" s="5" t="s">
        <v>253</v>
      </c>
    </row>
    <row r="93" spans="1:10" ht="27.6" thickBot="1" x14ac:dyDescent="0.35">
      <c r="A93" s="6" t="s">
        <v>254</v>
      </c>
      <c r="B93" s="4" t="s">
        <v>76</v>
      </c>
      <c r="C93" s="4" t="s">
        <v>77</v>
      </c>
      <c r="D93" s="4" t="s">
        <v>46</v>
      </c>
      <c r="E93" s="6">
        <v>6</v>
      </c>
      <c r="F93" s="6">
        <v>8</v>
      </c>
      <c r="G93" s="4" t="s">
        <v>47</v>
      </c>
      <c r="H93" s="4" t="s">
        <v>40</v>
      </c>
      <c r="I93" s="4" t="s">
        <v>41</v>
      </c>
      <c r="J93" s="5" t="s">
        <v>255</v>
      </c>
    </row>
    <row r="94" spans="1:10" ht="27.6" thickBot="1" x14ac:dyDescent="0.35">
      <c r="A94" s="6" t="s">
        <v>256</v>
      </c>
      <c r="B94" s="4" t="s">
        <v>148</v>
      </c>
      <c r="C94" s="4" t="s">
        <v>37</v>
      </c>
      <c r="D94" s="4" t="s">
        <v>46</v>
      </c>
      <c r="E94" s="6">
        <v>9</v>
      </c>
      <c r="F94" s="6">
        <v>10</v>
      </c>
      <c r="G94" s="4" t="s">
        <v>39</v>
      </c>
      <c r="H94" s="4" t="s">
        <v>40</v>
      </c>
      <c r="I94" s="4" t="s">
        <v>41</v>
      </c>
      <c r="J94" s="4" t="s">
        <v>257</v>
      </c>
    </row>
    <row r="95" spans="1:10" ht="27.6" thickBot="1" x14ac:dyDescent="0.35">
      <c r="A95" s="6" t="s">
        <v>258</v>
      </c>
      <c r="B95" s="4" t="s">
        <v>56</v>
      </c>
      <c r="C95" s="4" t="s">
        <v>85</v>
      </c>
      <c r="D95" s="4" t="s">
        <v>38</v>
      </c>
      <c r="E95" s="6">
        <v>8</v>
      </c>
      <c r="F95" s="6">
        <v>10</v>
      </c>
      <c r="G95" s="4" t="s">
        <v>47</v>
      </c>
      <c r="H95" s="4" t="s">
        <v>53</v>
      </c>
      <c r="I95" s="4" t="s">
        <v>50</v>
      </c>
      <c r="J95" s="5" t="s">
        <v>259</v>
      </c>
    </row>
    <row r="96" spans="1:10" ht="27.6" thickBot="1" x14ac:dyDescent="0.35">
      <c r="A96" s="6" t="s">
        <v>260</v>
      </c>
      <c r="B96" s="4" t="s">
        <v>44</v>
      </c>
      <c r="C96" s="4" t="s">
        <v>261</v>
      </c>
      <c r="D96" s="4" t="s">
        <v>46</v>
      </c>
      <c r="E96" s="6">
        <v>8</v>
      </c>
      <c r="F96" s="6">
        <v>9</v>
      </c>
      <c r="G96" s="4" t="s">
        <v>39</v>
      </c>
      <c r="H96" s="4" t="s">
        <v>53</v>
      </c>
      <c r="I96" s="4" t="s">
        <v>50</v>
      </c>
      <c r="J96" s="5" t="s">
        <v>262</v>
      </c>
    </row>
    <row r="97" spans="1:10" ht="27.6" thickBot="1" x14ac:dyDescent="0.35">
      <c r="A97" s="6" t="s">
        <v>263</v>
      </c>
      <c r="B97" s="4" t="s">
        <v>44</v>
      </c>
      <c r="C97" s="4" t="s">
        <v>37</v>
      </c>
      <c r="D97" s="4" t="s">
        <v>46</v>
      </c>
      <c r="E97" s="6">
        <v>8</v>
      </c>
      <c r="F97" s="6">
        <v>10</v>
      </c>
      <c r="G97" s="4" t="s">
        <v>47</v>
      </c>
      <c r="H97" s="4" t="s">
        <v>40</v>
      </c>
      <c r="I97" s="4" t="s">
        <v>50</v>
      </c>
      <c r="J97" s="5" t="s">
        <v>264</v>
      </c>
    </row>
    <row r="98" spans="1:10" ht="27.6" thickBot="1" x14ac:dyDescent="0.35">
      <c r="A98" s="6" t="s">
        <v>265</v>
      </c>
      <c r="B98" s="4" t="s">
        <v>56</v>
      </c>
      <c r="C98" s="4" t="s">
        <v>57</v>
      </c>
      <c r="D98" s="4" t="s">
        <v>46</v>
      </c>
      <c r="E98" s="6">
        <v>7</v>
      </c>
      <c r="F98" s="6">
        <v>9</v>
      </c>
      <c r="G98" s="4" t="s">
        <v>39</v>
      </c>
      <c r="H98" s="4" t="s">
        <v>40</v>
      </c>
      <c r="I98" s="4" t="s">
        <v>41</v>
      </c>
      <c r="J98" s="5" t="s">
        <v>266</v>
      </c>
    </row>
    <row r="99" spans="1:10" ht="27.6" thickBot="1" x14ac:dyDescent="0.35">
      <c r="A99" s="6" t="s">
        <v>267</v>
      </c>
      <c r="B99" s="4" t="s">
        <v>44</v>
      </c>
      <c r="C99" s="4" t="s">
        <v>57</v>
      </c>
      <c r="D99" s="4" t="s">
        <v>46</v>
      </c>
      <c r="E99" s="6">
        <v>8</v>
      </c>
      <c r="F99" s="6">
        <v>7</v>
      </c>
      <c r="G99" s="4" t="s">
        <v>47</v>
      </c>
      <c r="H99" s="4" t="s">
        <v>53</v>
      </c>
      <c r="I99" s="4" t="s">
        <v>41</v>
      </c>
      <c r="J99" s="5" t="s">
        <v>268</v>
      </c>
    </row>
    <row r="100" spans="1:10" ht="27.6" thickBot="1" x14ac:dyDescent="0.35">
      <c r="A100" s="6" t="s">
        <v>269</v>
      </c>
      <c r="B100" s="4" t="s">
        <v>44</v>
      </c>
      <c r="C100" s="4" t="s">
        <v>108</v>
      </c>
      <c r="D100" s="4" t="s">
        <v>46</v>
      </c>
      <c r="E100" s="6">
        <v>7</v>
      </c>
      <c r="F100" s="6">
        <v>10</v>
      </c>
      <c r="G100" s="4" t="s">
        <v>39</v>
      </c>
      <c r="H100" s="4" t="s">
        <v>40</v>
      </c>
      <c r="I100" s="4" t="s">
        <v>41</v>
      </c>
      <c r="J100" s="5" t="s">
        <v>270</v>
      </c>
    </row>
    <row r="101" spans="1:10" ht="27.6" thickBot="1" x14ac:dyDescent="0.35">
      <c r="A101" s="6" t="s">
        <v>271</v>
      </c>
      <c r="B101" s="4" t="s">
        <v>76</v>
      </c>
      <c r="C101" s="4" t="s">
        <v>272</v>
      </c>
      <c r="D101" s="4" t="s">
        <v>46</v>
      </c>
      <c r="E101" s="6">
        <v>4</v>
      </c>
      <c r="F101" s="6">
        <v>9</v>
      </c>
      <c r="G101" s="4" t="s">
        <v>39</v>
      </c>
      <c r="H101" s="4" t="s">
        <v>40</v>
      </c>
      <c r="I101" s="4" t="s">
        <v>50</v>
      </c>
      <c r="J101" s="4" t="s">
        <v>273</v>
      </c>
    </row>
    <row r="102" spans="1:10" ht="27.6" thickBot="1" x14ac:dyDescent="0.35">
      <c r="A102" s="6" t="s">
        <v>274</v>
      </c>
      <c r="B102" s="4" t="s">
        <v>182</v>
      </c>
      <c r="C102" s="4" t="s">
        <v>275</v>
      </c>
      <c r="D102" s="4" t="s">
        <v>46</v>
      </c>
      <c r="E102" s="6">
        <v>6</v>
      </c>
      <c r="F102" s="6">
        <v>7</v>
      </c>
      <c r="G102" s="4" t="s">
        <v>39</v>
      </c>
      <c r="H102" s="4" t="s">
        <v>40</v>
      </c>
      <c r="I102" s="4" t="s">
        <v>41</v>
      </c>
      <c r="J102" s="4" t="s">
        <v>276</v>
      </c>
    </row>
    <row r="103" spans="1:10" ht="15" thickBot="1" x14ac:dyDescent="0.35">
      <c r="A103" s="6"/>
      <c r="B103" s="4"/>
      <c r="C103" s="4"/>
      <c r="D103" s="4"/>
      <c r="E103" s="6"/>
      <c r="F103" s="6"/>
      <c r="G103" s="4"/>
      <c r="H103" s="4"/>
      <c r="I103" s="4"/>
      <c r="J103" s="5"/>
    </row>
    <row r="105" spans="1:10" x14ac:dyDescent="0.3">
      <c r="G105" t="s">
        <v>279</v>
      </c>
      <c r="H105" s="3">
        <f>COUNTIF(I2:I103,"Igen")%</f>
        <v>0.3</v>
      </c>
      <c r="I105" t="s">
        <v>277</v>
      </c>
    </row>
    <row r="106" spans="1:10" x14ac:dyDescent="0.3">
      <c r="G106" t="s">
        <v>280</v>
      </c>
      <c r="H106" s="3">
        <f>COUNTIF(I2:I103,"Nem")%</f>
        <v>0.7</v>
      </c>
      <c r="I106" t="s">
        <v>278</v>
      </c>
    </row>
    <row r="126" spans="8:8" x14ac:dyDescent="0.3">
      <c r="H126" t="s">
        <v>284</v>
      </c>
    </row>
  </sheetData>
  <sortState ref="B2:B107">
    <sortCondition ref="B1"/>
  </sortState>
  <pageMargins left="0.7" right="0.7" top="0.75" bottom="0.75" header="0.3" footer="0.3"/>
  <pageSetup orientation="portrait" horizontalDpi="0"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0"/>
  <sheetViews>
    <sheetView tabSelected="1" workbookViewId="0">
      <selection activeCell="X36" sqref="X36"/>
    </sheetView>
  </sheetViews>
  <sheetFormatPr defaultRowHeight="14.4" x14ac:dyDescent="0.3"/>
  <sheetData>
    <row r="1" spans="1:16" x14ac:dyDescent="0.3">
      <c r="A1" t="s">
        <v>7</v>
      </c>
      <c r="C1" t="s">
        <v>9</v>
      </c>
      <c r="D1" t="s">
        <v>9</v>
      </c>
      <c r="E1">
        <v>7</v>
      </c>
      <c r="F1">
        <v>8</v>
      </c>
    </row>
    <row r="2" spans="1:16" x14ac:dyDescent="0.3">
      <c r="A2" t="s">
        <v>7</v>
      </c>
      <c r="C2" t="s">
        <v>9</v>
      </c>
      <c r="D2" t="s">
        <v>10</v>
      </c>
      <c r="E2">
        <v>10</v>
      </c>
      <c r="F2">
        <v>10</v>
      </c>
      <c r="I2" t="s">
        <v>18</v>
      </c>
      <c r="J2" t="s">
        <v>17</v>
      </c>
      <c r="N2" t="s">
        <v>18</v>
      </c>
      <c r="O2" t="s">
        <v>17</v>
      </c>
    </row>
    <row r="3" spans="1:16" x14ac:dyDescent="0.3">
      <c r="A3" t="s">
        <v>7</v>
      </c>
      <c r="C3" t="s">
        <v>9</v>
      </c>
      <c r="D3" t="s">
        <v>10</v>
      </c>
      <c r="E3">
        <v>5</v>
      </c>
      <c r="F3">
        <v>10</v>
      </c>
      <c r="G3">
        <v>45</v>
      </c>
      <c r="H3" t="s">
        <v>285</v>
      </c>
      <c r="I3">
        <f>COUNTIFS($C$1:$C$45,"jó")</f>
        <v>22</v>
      </c>
      <c r="J3">
        <f>COUNTIFS($C$1:$C$45,"rossz")</f>
        <v>23</v>
      </c>
      <c r="M3" t="s">
        <v>285</v>
      </c>
      <c r="N3">
        <f>COUNTIFS($D$1:$D$45,"jó")</f>
        <v>29</v>
      </c>
      <c r="O3">
        <f>COUNTIFS($D$1:$D$45,"rossz")</f>
        <v>16</v>
      </c>
    </row>
    <row r="4" spans="1:16" x14ac:dyDescent="0.3">
      <c r="A4" t="s">
        <v>7</v>
      </c>
      <c r="C4" t="s">
        <v>9</v>
      </c>
      <c r="D4" t="s">
        <v>9</v>
      </c>
      <c r="E4">
        <v>7</v>
      </c>
      <c r="F4">
        <v>8</v>
      </c>
      <c r="G4">
        <v>55</v>
      </c>
      <c r="H4" t="s">
        <v>286</v>
      </c>
      <c r="I4">
        <f>COUNTIFS($C$46:$C$100,"jó")</f>
        <v>28</v>
      </c>
      <c r="J4">
        <f>COUNTIFS($C$46:$C$100,"rossz")</f>
        <v>27</v>
      </c>
      <c r="M4" t="s">
        <v>286</v>
      </c>
      <c r="N4">
        <f>COUNTIFS($D$46:$D$100,"jó")</f>
        <v>27</v>
      </c>
      <c r="O4">
        <f>COUNTIFS($D$46:$D$100,"rossz")</f>
        <v>28</v>
      </c>
    </row>
    <row r="5" spans="1:16" x14ac:dyDescent="0.3">
      <c r="A5" t="s">
        <v>7</v>
      </c>
      <c r="C5" t="s">
        <v>9</v>
      </c>
      <c r="D5" t="s">
        <v>9</v>
      </c>
      <c r="E5">
        <v>4</v>
      </c>
      <c r="F5">
        <v>9</v>
      </c>
    </row>
    <row r="6" spans="1:16" x14ac:dyDescent="0.3">
      <c r="A6" t="s">
        <v>7</v>
      </c>
      <c r="C6" t="s">
        <v>9</v>
      </c>
      <c r="D6" t="s">
        <v>9</v>
      </c>
      <c r="E6">
        <v>10</v>
      </c>
      <c r="F6">
        <v>8</v>
      </c>
    </row>
    <row r="7" spans="1:16" x14ac:dyDescent="0.3">
      <c r="A7" t="s">
        <v>7</v>
      </c>
      <c r="C7" t="s">
        <v>10</v>
      </c>
      <c r="D7" t="s">
        <v>10</v>
      </c>
      <c r="E7">
        <v>6</v>
      </c>
      <c r="F7">
        <v>10</v>
      </c>
      <c r="I7" t="s">
        <v>285</v>
      </c>
      <c r="J7" t="s">
        <v>2</v>
      </c>
      <c r="K7" t="s">
        <v>3</v>
      </c>
    </row>
    <row r="8" spans="1:16" x14ac:dyDescent="0.3">
      <c r="A8" t="s">
        <v>7</v>
      </c>
      <c r="C8" t="s">
        <v>9</v>
      </c>
      <c r="D8" t="s">
        <v>10</v>
      </c>
      <c r="E8">
        <v>4</v>
      </c>
      <c r="F8">
        <v>10</v>
      </c>
    </row>
    <row r="9" spans="1:16" x14ac:dyDescent="0.3">
      <c r="A9" t="s">
        <v>7</v>
      </c>
      <c r="C9" t="s">
        <v>10</v>
      </c>
      <c r="D9" t="s">
        <v>9</v>
      </c>
      <c r="E9">
        <v>6</v>
      </c>
      <c r="F9">
        <v>4</v>
      </c>
      <c r="I9">
        <v>1</v>
      </c>
      <c r="J9">
        <f>COUNTIFS($E$1:$E$45,I9)</f>
        <v>2</v>
      </c>
      <c r="K9">
        <f>COUNTIFS($F$1:$F$45,I9)</f>
        <v>0</v>
      </c>
    </row>
    <row r="10" spans="1:16" ht="15.6" x14ac:dyDescent="0.3">
      <c r="A10" t="s">
        <v>7</v>
      </c>
      <c r="C10" t="s">
        <v>10</v>
      </c>
      <c r="D10" t="s">
        <v>10</v>
      </c>
      <c r="E10">
        <v>6</v>
      </c>
      <c r="F10">
        <v>10</v>
      </c>
      <c r="I10">
        <v>2</v>
      </c>
      <c r="J10">
        <f t="shared" ref="J10:J18" si="0">COUNTIFS($E$1:$E$45,I10)</f>
        <v>0</v>
      </c>
      <c r="K10">
        <f t="shared" ref="K10:K18" si="1">COUNTIFS($F$1:$F$45,I10)</f>
        <v>0</v>
      </c>
      <c r="O10" s="12" t="s">
        <v>285</v>
      </c>
      <c r="P10" s="12" t="s">
        <v>286</v>
      </c>
    </row>
    <row r="11" spans="1:16" ht="15.6" x14ac:dyDescent="0.3">
      <c r="A11" t="s">
        <v>7</v>
      </c>
      <c r="C11" t="s">
        <v>9</v>
      </c>
      <c r="D11" t="s">
        <v>10</v>
      </c>
      <c r="E11">
        <v>9</v>
      </c>
      <c r="F11">
        <v>10</v>
      </c>
      <c r="I11">
        <v>3</v>
      </c>
      <c r="J11">
        <f t="shared" si="0"/>
        <v>1</v>
      </c>
      <c r="K11">
        <f t="shared" si="1"/>
        <v>0</v>
      </c>
      <c r="O11" s="12">
        <v>45</v>
      </c>
      <c r="P11" s="12">
        <v>55</v>
      </c>
    </row>
    <row r="12" spans="1:16" x14ac:dyDescent="0.3">
      <c r="A12" t="s">
        <v>7</v>
      </c>
      <c r="C12" t="s">
        <v>9</v>
      </c>
      <c r="D12" t="s">
        <v>9</v>
      </c>
      <c r="E12">
        <v>5</v>
      </c>
      <c r="F12">
        <v>10</v>
      </c>
      <c r="I12">
        <v>4</v>
      </c>
      <c r="J12">
        <f t="shared" si="0"/>
        <v>6</v>
      </c>
      <c r="K12">
        <f t="shared" si="1"/>
        <v>3</v>
      </c>
    </row>
    <row r="13" spans="1:16" x14ac:dyDescent="0.3">
      <c r="A13" t="s">
        <v>7</v>
      </c>
      <c r="C13" t="s">
        <v>9</v>
      </c>
      <c r="D13" t="s">
        <v>9</v>
      </c>
      <c r="E13">
        <v>8</v>
      </c>
      <c r="F13">
        <v>8</v>
      </c>
      <c r="I13">
        <v>5</v>
      </c>
      <c r="J13">
        <f t="shared" si="0"/>
        <v>4</v>
      </c>
      <c r="K13">
        <f t="shared" si="1"/>
        <v>1</v>
      </c>
    </row>
    <row r="14" spans="1:16" x14ac:dyDescent="0.3">
      <c r="A14" t="s">
        <v>7</v>
      </c>
      <c r="C14" t="s">
        <v>10</v>
      </c>
      <c r="D14" t="s">
        <v>10</v>
      </c>
      <c r="E14">
        <v>6</v>
      </c>
      <c r="F14">
        <v>9</v>
      </c>
      <c r="I14">
        <v>6</v>
      </c>
      <c r="J14">
        <f t="shared" si="0"/>
        <v>10</v>
      </c>
      <c r="K14">
        <f t="shared" si="1"/>
        <v>4</v>
      </c>
    </row>
    <row r="15" spans="1:16" x14ac:dyDescent="0.3">
      <c r="A15" t="s">
        <v>7</v>
      </c>
      <c r="C15" t="s">
        <v>10</v>
      </c>
      <c r="D15" t="s">
        <v>10</v>
      </c>
      <c r="E15">
        <v>7</v>
      </c>
      <c r="F15">
        <v>10</v>
      </c>
      <c r="I15">
        <v>7</v>
      </c>
      <c r="J15">
        <f t="shared" si="0"/>
        <v>8</v>
      </c>
      <c r="K15">
        <f t="shared" si="1"/>
        <v>5</v>
      </c>
    </row>
    <row r="16" spans="1:16" x14ac:dyDescent="0.3">
      <c r="A16" t="s">
        <v>7</v>
      </c>
      <c r="C16" t="s">
        <v>9</v>
      </c>
      <c r="D16" t="s">
        <v>10</v>
      </c>
      <c r="E16">
        <v>6</v>
      </c>
      <c r="F16">
        <v>10</v>
      </c>
      <c r="I16">
        <v>8</v>
      </c>
      <c r="J16">
        <f t="shared" si="0"/>
        <v>6</v>
      </c>
      <c r="K16">
        <f t="shared" si="1"/>
        <v>9</v>
      </c>
    </row>
    <row r="17" spans="1:11" x14ac:dyDescent="0.3">
      <c r="A17" t="s">
        <v>7</v>
      </c>
      <c r="C17" t="s">
        <v>10</v>
      </c>
      <c r="D17" t="s">
        <v>9</v>
      </c>
      <c r="E17">
        <v>10</v>
      </c>
      <c r="F17">
        <v>10</v>
      </c>
      <c r="I17">
        <v>9</v>
      </c>
      <c r="J17">
        <f t="shared" si="0"/>
        <v>3</v>
      </c>
      <c r="K17">
        <f t="shared" si="1"/>
        <v>5</v>
      </c>
    </row>
    <row r="18" spans="1:11" x14ac:dyDescent="0.3">
      <c r="A18" t="s">
        <v>7</v>
      </c>
      <c r="C18" t="s">
        <v>9</v>
      </c>
      <c r="D18" t="s">
        <v>10</v>
      </c>
      <c r="E18">
        <v>9</v>
      </c>
      <c r="F18">
        <v>9</v>
      </c>
      <c r="I18">
        <v>10</v>
      </c>
      <c r="J18">
        <f t="shared" si="0"/>
        <v>5</v>
      </c>
      <c r="K18">
        <f t="shared" si="1"/>
        <v>18</v>
      </c>
    </row>
    <row r="19" spans="1:11" x14ac:dyDescent="0.3">
      <c r="A19" t="s">
        <v>7</v>
      </c>
      <c r="C19" t="s">
        <v>10</v>
      </c>
      <c r="D19" t="s">
        <v>10</v>
      </c>
      <c r="E19">
        <v>1</v>
      </c>
      <c r="F19">
        <v>10</v>
      </c>
    </row>
    <row r="20" spans="1:11" x14ac:dyDescent="0.3">
      <c r="A20" t="s">
        <v>7</v>
      </c>
      <c r="C20" t="s">
        <v>10</v>
      </c>
      <c r="D20" t="s">
        <v>9</v>
      </c>
      <c r="E20">
        <v>8</v>
      </c>
      <c r="F20">
        <v>9</v>
      </c>
      <c r="I20" t="s">
        <v>286</v>
      </c>
      <c r="J20" t="s">
        <v>2</v>
      </c>
      <c r="K20" t="s">
        <v>3</v>
      </c>
    </row>
    <row r="21" spans="1:11" x14ac:dyDescent="0.3">
      <c r="A21" t="s">
        <v>7</v>
      </c>
      <c r="C21" t="s">
        <v>10</v>
      </c>
      <c r="D21" t="s">
        <v>10</v>
      </c>
      <c r="E21">
        <v>3</v>
      </c>
      <c r="F21">
        <v>10</v>
      </c>
    </row>
    <row r="22" spans="1:11" x14ac:dyDescent="0.3">
      <c r="A22" t="s">
        <v>7</v>
      </c>
      <c r="C22" t="s">
        <v>9</v>
      </c>
      <c r="D22" t="s">
        <v>10</v>
      </c>
      <c r="E22">
        <v>8</v>
      </c>
      <c r="F22">
        <v>7</v>
      </c>
      <c r="I22">
        <v>1</v>
      </c>
      <c r="J22">
        <f>COUNTIFS($E$46:$E$100,I22)</f>
        <v>2</v>
      </c>
      <c r="K22">
        <f>COUNTIFS($F$46:$F$100,I22)</f>
        <v>1</v>
      </c>
    </row>
    <row r="23" spans="1:11" x14ac:dyDescent="0.3">
      <c r="A23" t="s">
        <v>7</v>
      </c>
      <c r="C23" t="s">
        <v>10</v>
      </c>
      <c r="D23" t="s">
        <v>10</v>
      </c>
      <c r="E23">
        <v>4</v>
      </c>
      <c r="F23">
        <v>7</v>
      </c>
      <c r="I23">
        <v>2</v>
      </c>
      <c r="J23">
        <f t="shared" ref="J23:J31" si="2">COUNTIFS($E$46:$E$100,I23)</f>
        <v>1</v>
      </c>
      <c r="K23">
        <f t="shared" ref="K23:K31" si="3">COUNTIFS($F$46:$F$100,I23)</f>
        <v>0</v>
      </c>
    </row>
    <row r="24" spans="1:11" x14ac:dyDescent="0.3">
      <c r="A24" t="s">
        <v>7</v>
      </c>
      <c r="C24" t="s">
        <v>10</v>
      </c>
      <c r="D24" t="s">
        <v>10</v>
      </c>
      <c r="E24">
        <v>8</v>
      </c>
      <c r="F24">
        <v>8</v>
      </c>
      <c r="I24">
        <v>3</v>
      </c>
      <c r="J24">
        <f t="shared" si="2"/>
        <v>3</v>
      </c>
      <c r="K24">
        <f t="shared" si="3"/>
        <v>0</v>
      </c>
    </row>
    <row r="25" spans="1:11" x14ac:dyDescent="0.3">
      <c r="A25" t="s">
        <v>7</v>
      </c>
      <c r="C25" t="s">
        <v>10</v>
      </c>
      <c r="D25" t="s">
        <v>10</v>
      </c>
      <c r="E25">
        <v>7</v>
      </c>
      <c r="F25">
        <v>7</v>
      </c>
      <c r="I25">
        <v>4</v>
      </c>
      <c r="J25">
        <f t="shared" si="2"/>
        <v>2</v>
      </c>
      <c r="K25">
        <f t="shared" si="3"/>
        <v>1</v>
      </c>
    </row>
    <row r="26" spans="1:11" x14ac:dyDescent="0.3">
      <c r="A26" t="s">
        <v>7</v>
      </c>
      <c r="C26" t="s">
        <v>10</v>
      </c>
      <c r="D26" t="s">
        <v>10</v>
      </c>
      <c r="E26">
        <v>4</v>
      </c>
      <c r="F26">
        <v>4</v>
      </c>
      <c r="I26">
        <v>5</v>
      </c>
      <c r="J26">
        <f t="shared" si="2"/>
        <v>6</v>
      </c>
      <c r="K26">
        <f t="shared" si="3"/>
        <v>2</v>
      </c>
    </row>
    <row r="27" spans="1:11" x14ac:dyDescent="0.3">
      <c r="A27" t="s">
        <v>7</v>
      </c>
      <c r="C27" t="s">
        <v>9</v>
      </c>
      <c r="D27" t="s">
        <v>10</v>
      </c>
      <c r="E27">
        <v>9</v>
      </c>
      <c r="F27">
        <v>10</v>
      </c>
      <c r="I27">
        <v>6</v>
      </c>
      <c r="J27">
        <f t="shared" si="2"/>
        <v>6</v>
      </c>
      <c r="K27">
        <f t="shared" si="3"/>
        <v>0</v>
      </c>
    </row>
    <row r="28" spans="1:11" x14ac:dyDescent="0.3">
      <c r="A28" t="s">
        <v>7</v>
      </c>
      <c r="C28" t="s">
        <v>9</v>
      </c>
      <c r="D28" t="s">
        <v>10</v>
      </c>
      <c r="E28">
        <v>1</v>
      </c>
      <c r="F28">
        <v>7</v>
      </c>
      <c r="I28">
        <v>7</v>
      </c>
      <c r="J28">
        <f t="shared" si="2"/>
        <v>12</v>
      </c>
      <c r="K28">
        <f t="shared" si="3"/>
        <v>7</v>
      </c>
    </row>
    <row r="29" spans="1:11" x14ac:dyDescent="0.3">
      <c r="A29" t="s">
        <v>7</v>
      </c>
      <c r="C29" t="s">
        <v>10</v>
      </c>
      <c r="D29" t="s">
        <v>10</v>
      </c>
      <c r="E29">
        <v>8</v>
      </c>
      <c r="F29">
        <v>4</v>
      </c>
      <c r="I29">
        <v>8</v>
      </c>
      <c r="J29">
        <f t="shared" si="2"/>
        <v>16</v>
      </c>
      <c r="K29">
        <f t="shared" si="3"/>
        <v>8</v>
      </c>
    </row>
    <row r="30" spans="1:11" x14ac:dyDescent="0.3">
      <c r="A30" t="s">
        <v>7</v>
      </c>
      <c r="C30" t="s">
        <v>10</v>
      </c>
      <c r="D30" t="s">
        <v>9</v>
      </c>
      <c r="E30">
        <v>6</v>
      </c>
      <c r="F30">
        <v>6</v>
      </c>
      <c r="I30">
        <v>9</v>
      </c>
      <c r="J30">
        <f t="shared" si="2"/>
        <v>3</v>
      </c>
      <c r="K30">
        <f t="shared" si="3"/>
        <v>10</v>
      </c>
    </row>
    <row r="31" spans="1:11" x14ac:dyDescent="0.3">
      <c r="A31" t="s">
        <v>7</v>
      </c>
      <c r="C31" t="s">
        <v>9</v>
      </c>
      <c r="D31" t="s">
        <v>9</v>
      </c>
      <c r="E31">
        <v>10</v>
      </c>
      <c r="F31">
        <v>10</v>
      </c>
      <c r="I31">
        <v>10</v>
      </c>
      <c r="J31">
        <f t="shared" si="2"/>
        <v>4</v>
      </c>
      <c r="K31">
        <f t="shared" si="3"/>
        <v>26</v>
      </c>
    </row>
    <row r="32" spans="1:11" x14ac:dyDescent="0.3">
      <c r="A32" t="s">
        <v>7</v>
      </c>
      <c r="C32" t="s">
        <v>9</v>
      </c>
      <c r="D32" t="s">
        <v>10</v>
      </c>
      <c r="E32">
        <v>7</v>
      </c>
      <c r="F32">
        <v>10</v>
      </c>
    </row>
    <row r="33" spans="1:9" x14ac:dyDescent="0.3">
      <c r="A33" t="s">
        <v>7</v>
      </c>
      <c r="C33" t="s">
        <v>10</v>
      </c>
      <c r="D33" t="s">
        <v>10</v>
      </c>
      <c r="E33">
        <v>5</v>
      </c>
      <c r="F33">
        <v>5</v>
      </c>
    </row>
    <row r="34" spans="1:9" x14ac:dyDescent="0.3">
      <c r="A34" t="s">
        <v>7</v>
      </c>
      <c r="C34" t="s">
        <v>10</v>
      </c>
      <c r="D34" t="s">
        <v>10</v>
      </c>
      <c r="E34">
        <v>7</v>
      </c>
      <c r="F34">
        <v>10</v>
      </c>
    </row>
    <row r="35" spans="1:9" x14ac:dyDescent="0.3">
      <c r="A35" t="s">
        <v>7</v>
      </c>
      <c r="C35" t="s">
        <v>10</v>
      </c>
      <c r="D35" t="s">
        <v>10</v>
      </c>
      <c r="E35">
        <v>8</v>
      </c>
      <c r="F35">
        <v>8</v>
      </c>
    </row>
    <row r="36" spans="1:9" x14ac:dyDescent="0.3">
      <c r="A36" t="s">
        <v>7</v>
      </c>
      <c r="C36" t="s">
        <v>9</v>
      </c>
      <c r="D36" t="s">
        <v>10</v>
      </c>
      <c r="E36">
        <v>5</v>
      </c>
      <c r="F36">
        <v>10</v>
      </c>
    </row>
    <row r="37" spans="1:9" x14ac:dyDescent="0.3">
      <c r="A37" t="s">
        <v>7</v>
      </c>
      <c r="C37" t="s">
        <v>9</v>
      </c>
      <c r="D37" t="s">
        <v>10</v>
      </c>
      <c r="E37">
        <v>6</v>
      </c>
      <c r="F37">
        <v>8</v>
      </c>
    </row>
    <row r="38" spans="1:9" x14ac:dyDescent="0.3">
      <c r="A38" t="s">
        <v>7</v>
      </c>
      <c r="C38" t="s">
        <v>10</v>
      </c>
      <c r="D38" t="s">
        <v>9</v>
      </c>
      <c r="E38">
        <v>6</v>
      </c>
      <c r="F38">
        <v>10</v>
      </c>
    </row>
    <row r="39" spans="1:9" x14ac:dyDescent="0.3">
      <c r="A39" t="s">
        <v>7</v>
      </c>
      <c r="C39" t="s">
        <v>9</v>
      </c>
      <c r="D39" t="s">
        <v>9</v>
      </c>
      <c r="E39">
        <v>7</v>
      </c>
      <c r="F39">
        <v>6</v>
      </c>
    </row>
    <row r="40" spans="1:9" x14ac:dyDescent="0.3">
      <c r="A40" t="s">
        <v>7</v>
      </c>
      <c r="C40" t="s">
        <v>10</v>
      </c>
      <c r="D40" t="s">
        <v>9</v>
      </c>
      <c r="E40">
        <v>7</v>
      </c>
      <c r="F40">
        <v>8</v>
      </c>
    </row>
    <row r="41" spans="1:9" x14ac:dyDescent="0.3">
      <c r="A41" t="s">
        <v>7</v>
      </c>
      <c r="C41" t="s">
        <v>9</v>
      </c>
      <c r="D41" t="s">
        <v>10</v>
      </c>
      <c r="E41">
        <v>4</v>
      </c>
      <c r="F41">
        <v>6</v>
      </c>
    </row>
    <row r="42" spans="1:9" x14ac:dyDescent="0.3">
      <c r="A42" t="s">
        <v>7</v>
      </c>
      <c r="C42" t="s">
        <v>9</v>
      </c>
      <c r="D42" t="s">
        <v>10</v>
      </c>
      <c r="E42">
        <v>6</v>
      </c>
      <c r="F42">
        <v>9</v>
      </c>
    </row>
    <row r="43" spans="1:9" x14ac:dyDescent="0.3">
      <c r="A43" t="s">
        <v>7</v>
      </c>
      <c r="C43" t="s">
        <v>9</v>
      </c>
      <c r="D43" t="s">
        <v>9</v>
      </c>
      <c r="E43">
        <v>4</v>
      </c>
      <c r="F43">
        <v>7</v>
      </c>
    </row>
    <row r="44" spans="1:9" x14ac:dyDescent="0.3">
      <c r="A44" t="s">
        <v>7</v>
      </c>
      <c r="C44" t="s">
        <v>10</v>
      </c>
      <c r="D44" t="s">
        <v>10</v>
      </c>
      <c r="E44">
        <v>6</v>
      </c>
      <c r="F44">
        <v>6</v>
      </c>
    </row>
    <row r="45" spans="1:9" x14ac:dyDescent="0.3">
      <c r="A45" t="s">
        <v>7</v>
      </c>
      <c r="C45" t="s">
        <v>10</v>
      </c>
      <c r="D45" t="s">
        <v>9</v>
      </c>
      <c r="E45">
        <v>10</v>
      </c>
      <c r="F45">
        <v>8</v>
      </c>
      <c r="H45" s="10">
        <f>AVERAGE(E1:E45)</f>
        <v>6.4444444444444446</v>
      </c>
      <c r="I45" s="10">
        <f>AVERAGE(F1:F45)</f>
        <v>8.2888888888888896</v>
      </c>
    </row>
    <row r="46" spans="1:9" x14ac:dyDescent="0.3">
      <c r="A46" t="s">
        <v>8</v>
      </c>
      <c r="C46" t="s">
        <v>10</v>
      </c>
      <c r="D46" t="s">
        <v>10</v>
      </c>
      <c r="E46">
        <v>3</v>
      </c>
      <c r="F46">
        <v>10</v>
      </c>
    </row>
    <row r="47" spans="1:9" x14ac:dyDescent="0.3">
      <c r="A47" t="s">
        <v>8</v>
      </c>
      <c r="C47" t="s">
        <v>9</v>
      </c>
      <c r="D47" t="s">
        <v>10</v>
      </c>
      <c r="E47">
        <v>8</v>
      </c>
      <c r="F47">
        <v>7</v>
      </c>
      <c r="H47" s="10">
        <f>AVERAGE(E46:E100)</f>
        <v>6.6545454545454543</v>
      </c>
      <c r="I47" s="10">
        <f>AVERAGE(F46:F100)</f>
        <v>8.6909090909090914</v>
      </c>
    </row>
    <row r="48" spans="1:9" x14ac:dyDescent="0.3">
      <c r="A48" t="s">
        <v>8</v>
      </c>
      <c r="C48" t="s">
        <v>9</v>
      </c>
      <c r="D48" t="s">
        <v>9</v>
      </c>
      <c r="E48">
        <v>1</v>
      </c>
      <c r="F48">
        <v>1</v>
      </c>
    </row>
    <row r="49" spans="1:6" x14ac:dyDescent="0.3">
      <c r="A49" t="s">
        <v>8</v>
      </c>
      <c r="C49" t="s">
        <v>10</v>
      </c>
      <c r="D49" t="s">
        <v>10</v>
      </c>
      <c r="E49">
        <v>7</v>
      </c>
      <c r="F49">
        <v>8</v>
      </c>
    </row>
    <row r="50" spans="1:6" x14ac:dyDescent="0.3">
      <c r="A50" t="s">
        <v>8</v>
      </c>
      <c r="C50" t="s">
        <v>9</v>
      </c>
      <c r="D50" t="s">
        <v>10</v>
      </c>
      <c r="E50">
        <v>5</v>
      </c>
      <c r="F50">
        <v>8</v>
      </c>
    </row>
    <row r="51" spans="1:6" x14ac:dyDescent="0.3">
      <c r="A51" t="s">
        <v>8</v>
      </c>
      <c r="C51" t="s">
        <v>10</v>
      </c>
      <c r="D51" t="s">
        <v>10</v>
      </c>
      <c r="E51">
        <v>8</v>
      </c>
      <c r="F51">
        <v>8</v>
      </c>
    </row>
    <row r="52" spans="1:6" x14ac:dyDescent="0.3">
      <c r="A52" t="s">
        <v>8</v>
      </c>
      <c r="C52" t="s">
        <v>9</v>
      </c>
      <c r="D52" t="s">
        <v>10</v>
      </c>
      <c r="E52">
        <v>9</v>
      </c>
      <c r="F52">
        <v>9</v>
      </c>
    </row>
    <row r="53" spans="1:6" x14ac:dyDescent="0.3">
      <c r="A53" t="s">
        <v>8</v>
      </c>
      <c r="C53" t="s">
        <v>10</v>
      </c>
      <c r="D53" t="s">
        <v>10</v>
      </c>
      <c r="E53">
        <v>5</v>
      </c>
      <c r="F53">
        <v>5</v>
      </c>
    </row>
    <row r="54" spans="1:6" x14ac:dyDescent="0.3">
      <c r="A54" t="s">
        <v>8</v>
      </c>
      <c r="C54" t="s">
        <v>9</v>
      </c>
      <c r="D54" t="s">
        <v>10</v>
      </c>
      <c r="E54">
        <v>5</v>
      </c>
      <c r="F54">
        <v>10</v>
      </c>
    </row>
    <row r="55" spans="1:6" x14ac:dyDescent="0.3">
      <c r="A55" t="s">
        <v>8</v>
      </c>
      <c r="C55" t="s">
        <v>10</v>
      </c>
      <c r="D55" t="s">
        <v>9</v>
      </c>
      <c r="E55">
        <v>9</v>
      </c>
      <c r="F55">
        <v>9</v>
      </c>
    </row>
    <row r="56" spans="1:6" x14ac:dyDescent="0.3">
      <c r="A56" t="s">
        <v>8</v>
      </c>
      <c r="C56" t="s">
        <v>9</v>
      </c>
      <c r="D56" t="s">
        <v>9</v>
      </c>
      <c r="E56">
        <v>10</v>
      </c>
      <c r="F56">
        <v>8</v>
      </c>
    </row>
    <row r="57" spans="1:6" x14ac:dyDescent="0.3">
      <c r="A57" t="s">
        <v>8</v>
      </c>
      <c r="C57" t="s">
        <v>9</v>
      </c>
      <c r="D57" t="s">
        <v>9</v>
      </c>
      <c r="E57">
        <v>8</v>
      </c>
      <c r="F57">
        <v>9</v>
      </c>
    </row>
    <row r="58" spans="1:6" x14ac:dyDescent="0.3">
      <c r="A58" t="s">
        <v>8</v>
      </c>
      <c r="C58" t="s">
        <v>9</v>
      </c>
      <c r="D58" t="s">
        <v>9</v>
      </c>
      <c r="E58">
        <v>2</v>
      </c>
      <c r="F58">
        <v>10</v>
      </c>
    </row>
    <row r="59" spans="1:6" x14ac:dyDescent="0.3">
      <c r="A59" t="s">
        <v>8</v>
      </c>
      <c r="C59" t="s">
        <v>10</v>
      </c>
      <c r="D59" t="s">
        <v>10</v>
      </c>
      <c r="E59">
        <v>7</v>
      </c>
      <c r="F59">
        <v>10</v>
      </c>
    </row>
    <row r="60" spans="1:6" x14ac:dyDescent="0.3">
      <c r="A60" t="s">
        <v>8</v>
      </c>
      <c r="C60" t="s">
        <v>10</v>
      </c>
      <c r="D60" t="s">
        <v>10</v>
      </c>
      <c r="E60">
        <v>5</v>
      </c>
      <c r="F60">
        <v>8</v>
      </c>
    </row>
    <row r="61" spans="1:6" x14ac:dyDescent="0.3">
      <c r="A61" t="s">
        <v>8</v>
      </c>
      <c r="C61" t="s">
        <v>9</v>
      </c>
      <c r="D61" t="s">
        <v>9</v>
      </c>
      <c r="E61">
        <v>8</v>
      </c>
      <c r="F61">
        <v>9</v>
      </c>
    </row>
    <row r="62" spans="1:6" x14ac:dyDescent="0.3">
      <c r="A62" t="s">
        <v>8</v>
      </c>
      <c r="C62" t="s">
        <v>9</v>
      </c>
      <c r="D62" t="s">
        <v>10</v>
      </c>
      <c r="E62">
        <v>6</v>
      </c>
      <c r="F62">
        <v>5</v>
      </c>
    </row>
    <row r="63" spans="1:6" x14ac:dyDescent="0.3">
      <c r="A63" t="s">
        <v>8</v>
      </c>
      <c r="C63" t="s">
        <v>9</v>
      </c>
      <c r="D63" t="s">
        <v>10</v>
      </c>
      <c r="E63">
        <v>7</v>
      </c>
      <c r="F63">
        <v>10</v>
      </c>
    </row>
    <row r="64" spans="1:6" x14ac:dyDescent="0.3">
      <c r="A64" t="s">
        <v>8</v>
      </c>
      <c r="C64" t="s">
        <v>10</v>
      </c>
      <c r="D64" t="s">
        <v>10</v>
      </c>
      <c r="E64">
        <v>4</v>
      </c>
      <c r="F64">
        <v>10</v>
      </c>
    </row>
    <row r="65" spans="1:6" x14ac:dyDescent="0.3">
      <c r="A65" t="s">
        <v>8</v>
      </c>
      <c r="C65" t="s">
        <v>9</v>
      </c>
      <c r="D65" t="s">
        <v>9</v>
      </c>
      <c r="E65">
        <v>1</v>
      </c>
      <c r="F65">
        <v>8</v>
      </c>
    </row>
    <row r="66" spans="1:6" x14ac:dyDescent="0.3">
      <c r="A66" t="s">
        <v>8</v>
      </c>
      <c r="C66" t="s">
        <v>9</v>
      </c>
      <c r="D66" t="s">
        <v>9</v>
      </c>
      <c r="E66">
        <v>5</v>
      </c>
      <c r="F66">
        <v>9</v>
      </c>
    </row>
    <row r="67" spans="1:6" x14ac:dyDescent="0.3">
      <c r="A67" t="s">
        <v>8</v>
      </c>
      <c r="C67" t="s">
        <v>10</v>
      </c>
      <c r="D67" t="s">
        <v>10</v>
      </c>
      <c r="E67">
        <v>7</v>
      </c>
      <c r="F67">
        <v>10</v>
      </c>
    </row>
    <row r="68" spans="1:6" x14ac:dyDescent="0.3">
      <c r="A68" t="s">
        <v>8</v>
      </c>
      <c r="C68" t="s">
        <v>9</v>
      </c>
      <c r="D68" t="s">
        <v>10</v>
      </c>
      <c r="E68">
        <v>7</v>
      </c>
      <c r="F68">
        <v>7</v>
      </c>
    </row>
    <row r="69" spans="1:6" x14ac:dyDescent="0.3">
      <c r="A69" t="s">
        <v>8</v>
      </c>
      <c r="C69" t="s">
        <v>9</v>
      </c>
      <c r="D69" t="s">
        <v>9</v>
      </c>
      <c r="E69">
        <v>7</v>
      </c>
      <c r="F69">
        <v>10</v>
      </c>
    </row>
    <row r="70" spans="1:6" x14ac:dyDescent="0.3">
      <c r="A70" t="s">
        <v>8</v>
      </c>
      <c r="C70" t="s">
        <v>10</v>
      </c>
      <c r="D70" t="s">
        <v>9</v>
      </c>
      <c r="E70">
        <v>5</v>
      </c>
      <c r="F70">
        <v>8</v>
      </c>
    </row>
    <row r="71" spans="1:6" x14ac:dyDescent="0.3">
      <c r="A71" t="s">
        <v>8</v>
      </c>
      <c r="C71" t="s">
        <v>10</v>
      </c>
      <c r="D71" t="s">
        <v>9</v>
      </c>
      <c r="E71">
        <v>7</v>
      </c>
      <c r="F71">
        <v>7</v>
      </c>
    </row>
    <row r="72" spans="1:6" x14ac:dyDescent="0.3">
      <c r="A72" t="s">
        <v>8</v>
      </c>
      <c r="C72" t="s">
        <v>9</v>
      </c>
      <c r="D72" t="s">
        <v>9</v>
      </c>
      <c r="E72">
        <v>7</v>
      </c>
      <c r="F72">
        <v>10</v>
      </c>
    </row>
    <row r="73" spans="1:6" x14ac:dyDescent="0.3">
      <c r="A73" t="s">
        <v>8</v>
      </c>
      <c r="C73" t="s">
        <v>10</v>
      </c>
      <c r="D73" t="s">
        <v>10</v>
      </c>
      <c r="E73">
        <v>10</v>
      </c>
      <c r="F73">
        <v>10</v>
      </c>
    </row>
    <row r="74" spans="1:6" x14ac:dyDescent="0.3">
      <c r="A74" t="s">
        <v>8</v>
      </c>
      <c r="C74" t="s">
        <v>9</v>
      </c>
      <c r="D74" t="s">
        <v>10</v>
      </c>
      <c r="E74">
        <v>8</v>
      </c>
      <c r="F74">
        <v>10</v>
      </c>
    </row>
    <row r="75" spans="1:6" x14ac:dyDescent="0.3">
      <c r="A75" t="s">
        <v>8</v>
      </c>
      <c r="C75" t="s">
        <v>10</v>
      </c>
      <c r="D75" t="s">
        <v>9</v>
      </c>
      <c r="E75">
        <v>7</v>
      </c>
      <c r="F75">
        <v>9</v>
      </c>
    </row>
    <row r="76" spans="1:6" x14ac:dyDescent="0.3">
      <c r="A76" t="s">
        <v>8</v>
      </c>
      <c r="C76" t="s">
        <v>9</v>
      </c>
      <c r="D76" t="s">
        <v>10</v>
      </c>
      <c r="E76">
        <v>9</v>
      </c>
      <c r="F76">
        <v>9</v>
      </c>
    </row>
    <row r="77" spans="1:6" x14ac:dyDescent="0.3">
      <c r="A77" t="s">
        <v>8</v>
      </c>
      <c r="C77" t="s">
        <v>9</v>
      </c>
      <c r="D77" t="s">
        <v>10</v>
      </c>
      <c r="E77">
        <v>7</v>
      </c>
      <c r="F77">
        <v>9</v>
      </c>
    </row>
    <row r="78" spans="1:6" x14ac:dyDescent="0.3">
      <c r="A78" t="s">
        <v>8</v>
      </c>
      <c r="C78" t="s">
        <v>10</v>
      </c>
      <c r="D78" t="s">
        <v>10</v>
      </c>
      <c r="E78">
        <v>8</v>
      </c>
      <c r="F78">
        <v>9</v>
      </c>
    </row>
    <row r="79" spans="1:6" x14ac:dyDescent="0.3">
      <c r="A79" t="s">
        <v>8</v>
      </c>
      <c r="C79" t="s">
        <v>9</v>
      </c>
      <c r="D79" t="s">
        <v>9</v>
      </c>
      <c r="E79">
        <v>8</v>
      </c>
      <c r="F79">
        <v>10</v>
      </c>
    </row>
    <row r="80" spans="1:6" x14ac:dyDescent="0.3">
      <c r="A80" t="s">
        <v>8</v>
      </c>
      <c r="C80" t="s">
        <v>9</v>
      </c>
      <c r="D80" t="s">
        <v>10</v>
      </c>
      <c r="E80">
        <v>8</v>
      </c>
      <c r="F80">
        <v>7</v>
      </c>
    </row>
    <row r="81" spans="1:6" x14ac:dyDescent="0.3">
      <c r="A81" t="s">
        <v>8</v>
      </c>
      <c r="C81" t="s">
        <v>10</v>
      </c>
      <c r="D81" t="s">
        <v>9</v>
      </c>
      <c r="E81">
        <v>7</v>
      </c>
      <c r="F81">
        <v>10</v>
      </c>
    </row>
    <row r="82" spans="1:6" x14ac:dyDescent="0.3">
      <c r="A82" t="s">
        <v>8</v>
      </c>
      <c r="C82" t="s">
        <v>10</v>
      </c>
      <c r="D82" t="s">
        <v>10</v>
      </c>
      <c r="E82">
        <v>8</v>
      </c>
      <c r="F82">
        <v>10</v>
      </c>
    </row>
    <row r="83" spans="1:6" x14ac:dyDescent="0.3">
      <c r="A83" t="s">
        <v>8</v>
      </c>
      <c r="C83" t="s">
        <v>10</v>
      </c>
      <c r="D83" t="s">
        <v>10</v>
      </c>
      <c r="E83">
        <v>8</v>
      </c>
      <c r="F83">
        <v>10</v>
      </c>
    </row>
    <row r="84" spans="1:6" x14ac:dyDescent="0.3">
      <c r="A84" t="s">
        <v>8</v>
      </c>
      <c r="C84" t="s">
        <v>10</v>
      </c>
      <c r="D84" t="s">
        <v>9</v>
      </c>
      <c r="E84">
        <v>3</v>
      </c>
      <c r="F84">
        <v>10</v>
      </c>
    </row>
    <row r="85" spans="1:6" x14ac:dyDescent="0.3">
      <c r="A85" t="s">
        <v>8</v>
      </c>
      <c r="C85" t="s">
        <v>10</v>
      </c>
      <c r="D85" t="s">
        <v>9</v>
      </c>
      <c r="E85">
        <v>8</v>
      </c>
      <c r="F85">
        <v>10</v>
      </c>
    </row>
    <row r="86" spans="1:6" x14ac:dyDescent="0.3">
      <c r="A86" t="s">
        <v>8</v>
      </c>
      <c r="C86" t="s">
        <v>10</v>
      </c>
      <c r="D86" t="s">
        <v>9</v>
      </c>
      <c r="E86">
        <v>6</v>
      </c>
      <c r="F86">
        <v>7</v>
      </c>
    </row>
    <row r="87" spans="1:6" x14ac:dyDescent="0.3">
      <c r="A87" t="s">
        <v>8</v>
      </c>
      <c r="C87" t="s">
        <v>10</v>
      </c>
      <c r="D87" t="s">
        <v>9</v>
      </c>
      <c r="E87">
        <v>10</v>
      </c>
      <c r="F87">
        <v>10</v>
      </c>
    </row>
    <row r="88" spans="1:6" x14ac:dyDescent="0.3">
      <c r="A88" t="s">
        <v>8</v>
      </c>
      <c r="C88" t="s">
        <v>9</v>
      </c>
      <c r="D88" t="s">
        <v>9</v>
      </c>
      <c r="E88">
        <v>8</v>
      </c>
      <c r="F88">
        <v>10</v>
      </c>
    </row>
    <row r="89" spans="1:6" x14ac:dyDescent="0.3">
      <c r="A89" t="s">
        <v>8</v>
      </c>
      <c r="C89" t="s">
        <v>9</v>
      </c>
      <c r="D89" t="s">
        <v>9</v>
      </c>
      <c r="E89">
        <v>8</v>
      </c>
      <c r="F89">
        <v>10</v>
      </c>
    </row>
    <row r="90" spans="1:6" x14ac:dyDescent="0.3">
      <c r="A90" t="s">
        <v>8</v>
      </c>
      <c r="C90" t="s">
        <v>10</v>
      </c>
      <c r="D90" t="s">
        <v>9</v>
      </c>
      <c r="E90">
        <v>8</v>
      </c>
      <c r="F90">
        <v>9</v>
      </c>
    </row>
    <row r="91" spans="1:6" x14ac:dyDescent="0.3">
      <c r="A91" t="s">
        <v>8</v>
      </c>
      <c r="C91" t="s">
        <v>9</v>
      </c>
      <c r="D91" t="s">
        <v>10</v>
      </c>
      <c r="E91">
        <v>6</v>
      </c>
      <c r="F91">
        <v>8</v>
      </c>
    </row>
    <row r="92" spans="1:6" x14ac:dyDescent="0.3">
      <c r="A92" t="s">
        <v>8</v>
      </c>
      <c r="C92" t="s">
        <v>10</v>
      </c>
      <c r="D92" t="s">
        <v>9</v>
      </c>
      <c r="E92">
        <v>6</v>
      </c>
      <c r="F92">
        <v>7</v>
      </c>
    </row>
    <row r="93" spans="1:6" x14ac:dyDescent="0.3">
      <c r="A93" t="s">
        <v>8</v>
      </c>
      <c r="C93" t="s">
        <v>9</v>
      </c>
      <c r="D93" t="s">
        <v>10</v>
      </c>
      <c r="E93">
        <v>3</v>
      </c>
      <c r="F93">
        <v>10</v>
      </c>
    </row>
    <row r="94" spans="1:6" x14ac:dyDescent="0.3">
      <c r="A94" t="s">
        <v>8</v>
      </c>
      <c r="C94" t="s">
        <v>10</v>
      </c>
      <c r="D94" t="s">
        <v>9</v>
      </c>
      <c r="E94">
        <v>8</v>
      </c>
      <c r="F94">
        <v>10</v>
      </c>
    </row>
    <row r="95" spans="1:6" x14ac:dyDescent="0.3">
      <c r="A95" t="s">
        <v>8</v>
      </c>
      <c r="C95" t="s">
        <v>10</v>
      </c>
      <c r="D95" t="s">
        <v>10</v>
      </c>
      <c r="E95">
        <v>4</v>
      </c>
      <c r="F95">
        <v>10</v>
      </c>
    </row>
    <row r="96" spans="1:6" x14ac:dyDescent="0.3">
      <c r="A96" t="s">
        <v>8</v>
      </c>
      <c r="C96" t="s">
        <v>10</v>
      </c>
      <c r="D96" t="s">
        <v>9</v>
      </c>
      <c r="E96">
        <v>8</v>
      </c>
      <c r="F96">
        <v>4</v>
      </c>
    </row>
    <row r="97" spans="1:6" x14ac:dyDescent="0.3">
      <c r="A97" t="s">
        <v>8</v>
      </c>
      <c r="C97" t="s">
        <v>9</v>
      </c>
      <c r="D97" t="s">
        <v>9</v>
      </c>
      <c r="E97">
        <v>6</v>
      </c>
      <c r="F97">
        <v>7</v>
      </c>
    </row>
    <row r="98" spans="1:6" x14ac:dyDescent="0.3">
      <c r="A98" t="s">
        <v>8</v>
      </c>
      <c r="C98" t="s">
        <v>9</v>
      </c>
      <c r="D98" t="s">
        <v>9</v>
      </c>
      <c r="E98">
        <v>6</v>
      </c>
      <c r="F98">
        <v>10</v>
      </c>
    </row>
    <row r="99" spans="1:6" x14ac:dyDescent="0.3">
      <c r="A99" t="s">
        <v>8</v>
      </c>
      <c r="C99" t="s">
        <v>10</v>
      </c>
      <c r="D99" t="s">
        <v>9</v>
      </c>
      <c r="E99">
        <v>10</v>
      </c>
      <c r="F99">
        <v>10</v>
      </c>
    </row>
    <row r="100" spans="1:6" x14ac:dyDescent="0.3">
      <c r="A100" t="s">
        <v>8</v>
      </c>
      <c r="C100" t="s">
        <v>10</v>
      </c>
      <c r="D100" t="s">
        <v>10</v>
      </c>
      <c r="E100">
        <v>7</v>
      </c>
      <c r="F100">
        <v>10</v>
      </c>
    </row>
  </sheetData>
  <sortState ref="A1:D102">
    <sortCondition ref="A1"/>
  </sortState>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11</vt:i4>
      </vt:variant>
    </vt:vector>
  </HeadingPairs>
  <TitlesOfParts>
    <vt:vector size="11" baseType="lpstr">
      <vt:lpstr>Pápa</vt:lpstr>
      <vt:lpstr>Viziló</vt:lpstr>
      <vt:lpstr>Vegán</vt:lpstr>
      <vt:lpstr>Wonka</vt:lpstr>
      <vt:lpstr>Ovi</vt:lpstr>
      <vt:lpstr>Bodobács</vt:lpstr>
      <vt:lpstr>Pizza</vt:lpstr>
      <vt:lpstr>Fejeshima</vt:lpstr>
      <vt:lpstr>Távol</vt:lpstr>
      <vt:lpstr>Nagy összes</vt: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Lidi</dc:creator>
  <cp:lastModifiedBy>Lidi</cp:lastModifiedBy>
  <dcterms:created xsi:type="dcterms:W3CDTF">2022-12-14T09:13:46Z</dcterms:created>
  <dcterms:modified xsi:type="dcterms:W3CDTF">2022-12-27T12:42:26Z</dcterms:modified>
</cp:coreProperties>
</file>