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mc:AlternateContent xmlns:mc="http://schemas.openxmlformats.org/markup-compatibility/2006">
    <mc:Choice Requires="x15">
      <x15ac:absPath xmlns:x15ac="http://schemas.microsoft.com/office/spreadsheetml/2010/11/ac" url="https://d.docs.live.net/fe4101d841abc34a/Asztali gép/"/>
    </mc:Choice>
  </mc:AlternateContent>
  <xr:revisionPtr revIDLastSave="0" documentId="8_{578B41B2-99E4-42BF-ACB3-F207F2F09E1D}" xr6:coauthVersionLast="47" xr6:coauthVersionMax="47" xr10:uidLastSave="{00000000-0000-0000-0000-000000000000}"/>
  <bookViews>
    <workbookView xWindow="-108" yWindow="-108" windowWidth="23256" windowHeight="12576" activeTab="2" xr2:uid="{00000000-000D-0000-FFFF-FFFF00000000}"/>
  </bookViews>
  <sheets>
    <sheet name="A(z) 1. lapon lévő válaszok" sheetId="1" r:id="rId1"/>
    <sheet name="Munka1" sheetId="4" r:id="rId2"/>
    <sheet name="A(z) 1. lapon lévő válaszok más" sheetId="2" r:id="rId3"/>
    <sheet name="Munkalap2" sheetId="3" r:id="rId4"/>
  </sheets>
  <externalReferences>
    <externalReference r:id="rId5"/>
  </externalReferences>
  <calcPr calcId="191029"/>
  <pivotCaches>
    <pivotCache cacheId="16" r:id="rId6"/>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hIZfXtZjvmO2WAa5cczkScD8hhDw=="/>
    </ext>
  </extLst>
</workbook>
</file>

<file path=xl/calcChain.xml><?xml version="1.0" encoding="utf-8"?>
<calcChain xmlns="http://schemas.openxmlformats.org/spreadsheetml/2006/main">
  <c r="M49" i="3" l="1"/>
  <c r="K49" i="3"/>
  <c r="J49" i="3"/>
  <c r="H49" i="3"/>
  <c r="E49" i="3"/>
  <c r="C49" i="3"/>
  <c r="N48" i="3"/>
  <c r="L48" i="3"/>
  <c r="I48" i="3"/>
  <c r="G48" i="3"/>
  <c r="F48" i="3"/>
  <c r="D48" i="3"/>
  <c r="M47" i="3"/>
  <c r="K47" i="3"/>
  <c r="J47" i="3"/>
  <c r="H47" i="3"/>
  <c r="E47" i="3"/>
  <c r="C47" i="3"/>
  <c r="N46" i="3"/>
  <c r="N53" i="3" s="1"/>
  <c r="M46" i="3"/>
  <c r="M53" i="3" s="1"/>
  <c r="L46" i="3"/>
  <c r="L53" i="3" s="1"/>
  <c r="K46" i="3"/>
  <c r="K53" i="3" s="1"/>
  <c r="J46" i="3"/>
  <c r="J53" i="3" s="1"/>
  <c r="I46" i="3"/>
  <c r="I49" i="3" s="1"/>
  <c r="H46" i="3"/>
  <c r="H53" i="3" s="1"/>
  <c r="G46" i="3"/>
  <c r="G49" i="3" s="1"/>
  <c r="F46" i="3"/>
  <c r="F49" i="3" s="1"/>
  <c r="E46" i="3"/>
  <c r="E53" i="3" s="1"/>
  <c r="D46" i="3"/>
  <c r="D53" i="3" s="1"/>
  <c r="C46" i="3"/>
  <c r="C53" i="3" s="1"/>
  <c r="N45" i="3"/>
  <c r="N52" i="3" s="1"/>
  <c r="M45" i="3"/>
  <c r="M48" i="3" s="1"/>
  <c r="L45" i="3"/>
  <c r="L52" i="3" s="1"/>
  <c r="K45" i="3"/>
  <c r="K48" i="3" s="1"/>
  <c r="J45" i="3"/>
  <c r="J48" i="3" s="1"/>
  <c r="I45" i="3"/>
  <c r="I52" i="3" s="1"/>
  <c r="H45" i="3"/>
  <c r="H52" i="3" s="1"/>
  <c r="G45" i="3"/>
  <c r="G52" i="3" s="1"/>
  <c r="F45" i="3"/>
  <c r="F52" i="3" s="1"/>
  <c r="E45" i="3"/>
  <c r="E48" i="3" s="1"/>
  <c r="D45" i="3"/>
  <c r="D52" i="3" s="1"/>
  <c r="C45" i="3"/>
  <c r="C48" i="3" s="1"/>
  <c r="N44" i="3"/>
  <c r="N51" i="3" s="1"/>
  <c r="M44" i="3"/>
  <c r="M51" i="3" s="1"/>
  <c r="L44" i="3"/>
  <c r="L51" i="3" s="1"/>
  <c r="K44" i="3"/>
  <c r="K51" i="3" s="1"/>
  <c r="J44" i="3"/>
  <c r="J51" i="3" s="1"/>
  <c r="I44" i="3"/>
  <c r="I47" i="3" s="1"/>
  <c r="H44" i="3"/>
  <c r="H51" i="3" s="1"/>
  <c r="G44" i="3"/>
  <c r="G47" i="3" s="1"/>
  <c r="F44" i="3"/>
  <c r="F47" i="3" s="1"/>
  <c r="E44" i="3"/>
  <c r="E51" i="3" s="1"/>
  <c r="D44" i="3"/>
  <c r="D51" i="3" s="1"/>
  <c r="C44" i="3"/>
  <c r="C51" i="3" s="1"/>
  <c r="J79" i="2"/>
  <c r="J76" i="2"/>
  <c r="J75" i="2"/>
  <c r="J77" i="2"/>
  <c r="J74" i="2"/>
  <c r="J73" i="2"/>
  <c r="J72" i="2"/>
  <c r="J71" i="2"/>
  <c r="J52" i="3" l="1"/>
  <c r="G51" i="3"/>
  <c r="C52" i="3"/>
  <c r="K52" i="3"/>
  <c r="G53" i="3"/>
  <c r="D47" i="3"/>
  <c r="L47" i="3"/>
  <c r="H48" i="3"/>
  <c r="D49" i="3"/>
  <c r="L49" i="3"/>
  <c r="F51" i="3"/>
  <c r="F53" i="3"/>
  <c r="I51" i="3"/>
  <c r="E52" i="3"/>
  <c r="I53" i="3"/>
  <c r="N47" i="3"/>
  <c r="N49" i="3"/>
  <c r="M52" i="3"/>
</calcChain>
</file>

<file path=xl/sharedStrings.xml><?xml version="1.0" encoding="utf-8"?>
<sst xmlns="http://schemas.openxmlformats.org/spreadsheetml/2006/main" count="2304" uniqueCount="270">
  <si>
    <t>Időbélyeg</t>
  </si>
  <si>
    <t>Kérem adja meg a nemét!</t>
  </si>
  <si>
    <t>Kérem adja meg a születési évét!</t>
  </si>
  <si>
    <t>Az Ön lakóhelye ?</t>
  </si>
  <si>
    <t>Az Ön legmagasabb iskolai végzettsége?</t>
  </si>
  <si>
    <t>Miért döntött úgy, hogy a közösségi autómegosztást használja? (több válasz is jelölhető)</t>
  </si>
  <si>
    <t>Használt már külföldön is autómegosztó szolgáltatást? Ha igen, melyiket?</t>
  </si>
  <si>
    <t>Mióta használja a közösségi autómegosztó szolgáltatást vagy szolgáltatásokat? (hónapokban)</t>
  </si>
  <si>
    <t>Melyik autó megosztó szolgáltatást használja? (több is be jelölhető)</t>
  </si>
  <si>
    <t>Mért döntött az adott cég mellett?</t>
  </si>
  <si>
    <t>Meg van elégedve a cég szolgáltatásaival?</t>
  </si>
  <si>
    <t>Melyik autó megosztó szolgáltatást használja gyakrabban?</t>
  </si>
  <si>
    <t>Milyen rendszerességgel használja Ön az autómegosztást?</t>
  </si>
  <si>
    <t>Igénybe veszi-e Ön a havidíjas szolgáltatást?</t>
  </si>
  <si>
    <t>Mire használja szolgáltatást? (több is jelölhető)</t>
  </si>
  <si>
    <t xml:space="preserve">Mekkora volt a legnagyobb távolság, amit megtett a szolgáltató autójával egy nap alatt? (km-ben megadva) </t>
  </si>
  <si>
    <t>Mennyi ideig bérelte megszakítás nélkül? (órában megadva)</t>
  </si>
  <si>
    <t>Igénybe szokta-e venni az XXL-es autó bérlését? (Opel Combo Cargo)</t>
  </si>
  <si>
    <t xml:space="preserve">Ha igen, akkor mennyire befolyásolta Önt abban, hogy a MOL Limo szolgáltatót válassza? </t>
  </si>
  <si>
    <t>Befolyásolta a döntését, hogy a szolgáltatónál nem lehet élő állatot szállítani a járművekkel?</t>
  </si>
  <si>
    <t>Mennyire gondolja tisztának a cég autóit?(1-egyáltalán, 5-nagyon, meg vagyok vele elégedve)</t>
  </si>
  <si>
    <t>Az ügyfélszolgálat szolgáltatásaival mennyire van megelégedve ? (0-4 negatív élmény 5 semleges 6-10 pozitív)</t>
  </si>
  <si>
    <t>Kérem írja le, ha volt negatív vagy pozitív tapasztalata a céggel kapcsolatban!</t>
  </si>
  <si>
    <t xml:space="preserve">Mekkora volt a legnagyobb távolság, amit meg tett a szolgáltató autójával egy nap? (km-ben megadva) </t>
  </si>
  <si>
    <t>Mennyire befolyásolta Önt szolgáltató választásnál, hogy az autó töltésekor vagy tankolásakor felmerülő költségeket Share now szolgáltató állja? (1-2 negatív, 3 semleges, 4-5 pozítív)</t>
  </si>
  <si>
    <t>Igénybe szokta-e venni az autó házhoz rendelés funkciót?</t>
  </si>
  <si>
    <t>Ha igénybe veszi az autó házhoz rendelés funkciót, mennyire befolyásolta Önt, hogy emiatt ezt (Share Now) a szolgáltatót válassza?</t>
  </si>
  <si>
    <t>A döntését hogyan befolyásolta, hogy állatot is lehet szállítani a cég autóival?</t>
  </si>
  <si>
    <t>Mennyire gondolja tisztának a cég autóit? (1-Egyáltalán, 5-Nagyon, meg vagyok vele elégedve)</t>
  </si>
  <si>
    <t>Mire használja  szolgáltatást? (több is jelölhető)</t>
  </si>
  <si>
    <t>Mekkora volt a legnagyobb távolság, amit meg tett a szolgáltató autójával egy nap? (km-ben megadva)</t>
  </si>
  <si>
    <t>Igénybe szokta-e venni a nagyobb GreenGo Cargo bérlését? (Renault Kangoo Z.E.)</t>
  </si>
  <si>
    <t xml:space="preserve">Ha igen, mennyire befolyásolta Önt abban, hogy a GreenGo szolgáltatót válassza? </t>
  </si>
  <si>
    <t>A döntését hogyan befolyásolta a szolgáltató környezettudatossága? (csak elektromos autókkal rendelkeznek)</t>
  </si>
  <si>
    <t>Mennyire gondolja tisztának a cég autóit? ( 1-egyáltalán, 5-nagyon, meg vagyok vele elégedve)</t>
  </si>
  <si>
    <t>Férfi</t>
  </si>
  <si>
    <t>Budapest</t>
  </si>
  <si>
    <t>Felsőoktatási szakképzés</t>
  </si>
  <si>
    <t>Új modellek kipróbálása</t>
  </si>
  <si>
    <t>Nem használtam még.</t>
  </si>
  <si>
    <t>Share Now, GreenGo</t>
  </si>
  <si>
    <t>A cég alap díjai voltak számomra meggyőzőek</t>
  </si>
  <si>
    <t>Igen</t>
  </si>
  <si>
    <t>GreenGo</t>
  </si>
  <si>
    <t>Hetente többször</t>
  </si>
  <si>
    <t>Fizettem már elő</t>
  </si>
  <si>
    <t xml:space="preserve">Munkába/haza járás, Egésznapokra bérlem, Különböző típusok kipróbálása, tesztelése </t>
  </si>
  <si>
    <t>Nem</t>
  </si>
  <si>
    <t>Nem befolyásolta</t>
  </si>
  <si>
    <t>Saját autó hiánya, Költséghatékonyabb, mint a saját autó fenntartása, Környezettudatosság</t>
  </si>
  <si>
    <t xml:space="preserve">A GG volt az első. Pár hónaposak voltak, amikor kipróbáltuk. Különösen tetszett, hogy elektromosak az autók, így nem nagyon váltottunk. </t>
  </si>
  <si>
    <t>Hetente</t>
  </si>
  <si>
    <t>Igen, rendszeres előfizető vagyok</t>
  </si>
  <si>
    <t xml:space="preserve">Bevásárlás, de vittünk már bontott téglát is IKEA zsákokban. </t>
  </si>
  <si>
    <t xml:space="preserve">Semleges. Az autók jók. Az ügyfélszolgálat hullámzó. Az alkalmazás gyenge pl: nincs hibalista az autókról, vagy melyikre vett vki pályamatricát. </t>
  </si>
  <si>
    <t>Ingyenes parkolás, csak 1 útra kell az autó idő spórolás miatt</t>
  </si>
  <si>
    <t>GreenGo, MOL Limo</t>
  </si>
  <si>
    <t>A cég kedvezményei és csomagja</t>
  </si>
  <si>
    <t>Havonta</t>
  </si>
  <si>
    <t>Munkába/haza járás</t>
  </si>
  <si>
    <t>Szakmunkásképző/Technikum</t>
  </si>
  <si>
    <t>Új modellek kipróbálása, Gyorsabb mint a tömegközlekedés (általában)</t>
  </si>
  <si>
    <t>Share Now, GreenGo, MOL Limo</t>
  </si>
  <si>
    <t>Share Now</t>
  </si>
  <si>
    <t>Munkába/hazajárás</t>
  </si>
  <si>
    <t>Évente többször</t>
  </si>
  <si>
    <t>Diploma</t>
  </si>
  <si>
    <t>Új modellek kipróbálása, Saját autó szervizelése alatt használtam/használom, Környezettudatosság</t>
  </si>
  <si>
    <t>24+</t>
  </si>
  <si>
    <t>A cég autó flottája volt ami meggyőzőtt</t>
  </si>
  <si>
    <t>Havonta többször</t>
  </si>
  <si>
    <t>Bármihez, ha valahova el kell mennem</t>
  </si>
  <si>
    <t>500+</t>
  </si>
  <si>
    <t>Opció: 9</t>
  </si>
  <si>
    <t>Nem és nem is tervezem</t>
  </si>
  <si>
    <t>nem használom</t>
  </si>
  <si>
    <t>Érettségi</t>
  </si>
  <si>
    <t>Új modellek kipróbálása, Költséghatékonyabb, mint a saját autó fenntartása</t>
  </si>
  <si>
    <t>Munkába/hazajárás, Bármihez, ha valahova el kell mennem</t>
  </si>
  <si>
    <t>25km</t>
  </si>
  <si>
    <t>Megyei jogú város</t>
  </si>
  <si>
    <t>egyetemen tanulok jelenleg</t>
  </si>
  <si>
    <t>Saját autó hiánya, Új modellek kipróbálása, Költséghatékonyabb, mint a saját autó fenntartása, Környezettudatosság</t>
  </si>
  <si>
    <t>rendszeresebben 3 hónapja, előtte szórtan kb. 1 éve</t>
  </si>
  <si>
    <t>Share Now, MOL Limo</t>
  </si>
  <si>
    <t>Nem, de tervezem</t>
  </si>
  <si>
    <t>nem hasznaltam Green Got</t>
  </si>
  <si>
    <t>Saját autó hiánya, Új modellek kipróbálása</t>
  </si>
  <si>
    <t>Bármihez ha valahova el kell mennem</t>
  </si>
  <si>
    <t>Saját autó hiánya, Költséghatékonyabb, mint a saját autó fenntartása</t>
  </si>
  <si>
    <t>Egésznapokra bérlem, Bármihez ha valahova el kell mennem</t>
  </si>
  <si>
    <t>Befolyásolta és ezért is döntöttem a cég mellett</t>
  </si>
  <si>
    <t>Munkába/hazajárás, Egész napokra bérlem, Bármihez, ha valahova el kell mennem</t>
  </si>
  <si>
    <t>Volt alkalom, amikor ez szempont volt.</t>
  </si>
  <si>
    <t>Nem használom a GreenGo szolgáltatását.</t>
  </si>
  <si>
    <t>Nő</t>
  </si>
  <si>
    <t>Új modellek kipróbálása, Saját autó szervizelése alatt használtam/használom</t>
  </si>
  <si>
    <t>Ezekből időnként előfordul, hogy van a környékemen autó.</t>
  </si>
  <si>
    <t>MOL Limo</t>
  </si>
  <si>
    <t>Kirándulások alkalmával, Bármihez, ha valahova el kell mennem</t>
  </si>
  <si>
    <t>kb 300</t>
  </si>
  <si>
    <t>Évente</t>
  </si>
  <si>
    <t>Nem használom a Share Now-t, rosszul állítottátok be az űrlapot :)</t>
  </si>
  <si>
    <t>Nem használom a Share Now-t, mégis kitölteti velem ezt az oldalt az űrlapotok :)</t>
  </si>
  <si>
    <t>A greengo-t használom a legtöbbet mert az a legolcsóbb, de ha gyorsan kell a közelben autó akkor van, hogy másik szolgáltatóval megyek.</t>
  </si>
  <si>
    <t>Egésznapokra bérlem, Kirándulások alkalmával, Néha a páromat, vagy a barátomat furikázom vele.</t>
  </si>
  <si>
    <t>Pest megye</t>
  </si>
  <si>
    <t>Új modellek kipróbálása, Saját autó szervizelése alatt használtam/használom, Környezettudatosság, Sokszor gyorsabb mint a bkv több átszállással.  Kultúrált,  nincs tele csövesekkel,  van fűtés,  zene... stb</t>
  </si>
  <si>
    <t>Ennek nem örülnék,  allergiás vagyok a szőrükre</t>
  </si>
  <si>
    <t>Munkába/haza járás, Bármihez ha valahova el kell mennem</t>
  </si>
  <si>
    <t>20km</t>
  </si>
  <si>
    <t>1.5 óra</t>
  </si>
  <si>
    <t>Új modellek kipróbálása, Környezettudatosság</t>
  </si>
  <si>
    <t xml:space="preserve">Nem teszek különbséget a szolgáltatók között. Azért használom mindhármat, hogy minél több helyen tudjam használni a közösségi autómegosztást, ne legyen az, hogy pl. az adott szolgáltatónak éppen nincs ott autója. </t>
  </si>
  <si>
    <t xml:space="preserve">Pozitív tapasztalat: időszakos akciók, kedvezmények Negatív tapasztalat: sokszor koszos, mocskos belsőtér néha kutya szőrrel, taknyos zsebkendővel, cigicsikkel fűszerezve. </t>
  </si>
  <si>
    <t xml:space="preserve">Pozitív: házhoz rendelés Negatív: magasabb költségek, sokszor koszos, csigicsikkes autók. </t>
  </si>
  <si>
    <t>Pozitív: elektromos járművek Negatív: koszos, igénytelen belső és külső</t>
  </si>
  <si>
    <t>Új modellek kipróbálása, Költséghatékonyabb, mint a saját autó fenntartása, Környezettudatosság</t>
  </si>
  <si>
    <t>Kirándulások alkalmával, Bármihez ha valahova el kell mennem</t>
  </si>
  <si>
    <t>2018. Május óta</t>
  </si>
  <si>
    <t>Egésznapokra bérlem, Hazajárás éjszakai busz helyett</t>
  </si>
  <si>
    <t>170 km</t>
  </si>
  <si>
    <t>Egész napos bérlésnél voltak kisebb komplikációk a bérlés során aminek a végén kaptam kompenzációt a cégtől.</t>
  </si>
  <si>
    <t>0.5</t>
  </si>
  <si>
    <t>Költséghatékonyabb, mint a saját autó fenntartása</t>
  </si>
  <si>
    <t>Munkába/hazajárás, Egész napokra bérlem, Kirándulások alkalmával, Bármihez, ha valahova el kell mennem</t>
  </si>
  <si>
    <t>Nem használom</t>
  </si>
  <si>
    <t>6 hónapja</t>
  </si>
  <si>
    <t>Bármihez ha valahova el kell mennem, Gyermek különórára szállítása tömegközlekedéssel nem jól/túl hosszú idő alatt megközelíthető helyre</t>
  </si>
  <si>
    <t>25 km</t>
  </si>
  <si>
    <t xml:space="preserve">Nem volt ilyen. </t>
  </si>
  <si>
    <t xml:space="preserve">Greengo: Munkahelyi kedvezmény elektromos autók, ShareNow: diákkedvezmény </t>
  </si>
  <si>
    <t>Új modellek kipróbálása, Költséghatékonyabb, mint a saját autó fenntartása, néha olcsóbb, mint a belvárosi parkolás</t>
  </si>
  <si>
    <t>share now, weshare</t>
  </si>
  <si>
    <t>kb amióta jelen vannak mo-n.</t>
  </si>
  <si>
    <t>szolgáltatási terület</t>
  </si>
  <si>
    <t>igen</t>
  </si>
  <si>
    <t>x</t>
  </si>
  <si>
    <t xml:space="preserve">Van saját autóm, de a városban szinte csak az autómegosztós cégek autóit használom. </t>
  </si>
  <si>
    <t>3 éve</t>
  </si>
  <si>
    <t>Naponta</t>
  </si>
  <si>
    <t>Munkába/haza járás, Egésznapokra bérlem</t>
  </si>
  <si>
    <t>Új modellek kipróbálása, Csak egyirányú autóútra van igényem sok esetben</t>
  </si>
  <si>
    <t>Új modellek kipróbálása, belvárosban parkolás okán jobb ha azzal megyek, illetve ha egy irányban praktiks csak az autó, (pl étterembe megy az ember és inna 1 sört)</t>
  </si>
  <si>
    <t>kb 36-40 hónapja</t>
  </si>
  <si>
    <t>első körben ki akartam próbálni az elektromos autózást</t>
  </si>
  <si>
    <t>pl ha belvárosban van dolgom, amikor csak egyirányban opció az autó</t>
  </si>
  <si>
    <t>45-50km</t>
  </si>
  <si>
    <t>tudtommal nem lehet állatot szállítani, de jó volna ha lehetne</t>
  </si>
  <si>
    <t>elég egyértelmű minden, nem is kellett még ügyfélszolgálatot hívnom</t>
  </si>
  <si>
    <t>Költséghatékonyabb, mint a saját autó fenntartása, Környezettudatosság</t>
  </si>
  <si>
    <t xml:space="preserve">Nem használom a greebngo-t </t>
  </si>
  <si>
    <t>Saját autó hiánya, Új modellek kipróbálása, Költséghatékonyabb, mint a saját autó fenntartása</t>
  </si>
  <si>
    <t>1/4</t>
  </si>
  <si>
    <t>Saját autó hiánya</t>
  </si>
  <si>
    <t>Naponta többször</t>
  </si>
  <si>
    <t>Munkába/haza járás, Egésznapokra bérlem, Kirándulások alkalmával, Bármihez ha valahova el kell mennem</t>
  </si>
  <si>
    <t xml:space="preserve">Néha megszakad a kapcsolat az autokkal, ügyfélszolgalat segítsége szükséges </t>
  </si>
  <si>
    <t>Ez a legolcsóbb (greengo), és legegyszerűbb használatra (pl. nem kell kulcsot a csomagtartóból kiszedni), meg jó, hogy eletromos és így gyors</t>
  </si>
  <si>
    <t>Egyszer este parkoltam olyan helyen ahol csak este lehet, de bezártam a bérlést, hogy ne fizesem, és mire mentem az autó után greengo csapat tagja lefoglalta, később elvitte és rám nyomtak 5000 ft ekszállításí díjat. Amugy elvittem volna az autot így is úgy is.</t>
  </si>
  <si>
    <t>Munkába/haza járás, Kirándulások alkalmával, Bármihez ha valahova el kell mennem</t>
  </si>
  <si>
    <t>Saját autó hiánya, Környezettudatosság</t>
  </si>
  <si>
    <t xml:space="preserve">5-6 hónapja </t>
  </si>
  <si>
    <t>Ez a szolgáltató érhető el azokon a helyeken ahol megfordulok</t>
  </si>
  <si>
    <t>Munkába/haza járás, Kirándulások alkalmával</t>
  </si>
  <si>
    <t>70 km</t>
  </si>
  <si>
    <t xml:space="preserve">24 óra </t>
  </si>
  <si>
    <t>20 km</t>
  </si>
  <si>
    <t>1,5 óra</t>
  </si>
  <si>
    <t xml:space="preserve">2021. május </t>
  </si>
  <si>
    <t>210 km</t>
  </si>
  <si>
    <t xml:space="preserve">2017 óta </t>
  </si>
  <si>
    <t>ÁSZF szerint tilos szállítani, remélem mindenki, aki szállít és megszegi megkapja a 30e Ft takarítás díjat a kutyaszag és szőr után. Az allergiám kedveli a takarítási pótdíjat :3</t>
  </si>
  <si>
    <t>Go To</t>
  </si>
  <si>
    <t>5 éve</t>
  </si>
  <si>
    <t>Legelsők voltak itthon</t>
  </si>
  <si>
    <t>Belváros 30 km</t>
  </si>
  <si>
    <t>1 óra</t>
  </si>
  <si>
    <t>2022. szeptember</t>
  </si>
  <si>
    <t>120km</t>
  </si>
  <si>
    <t xml:space="preserve">2 óra </t>
  </si>
  <si>
    <t>Egésznapokra bérlem, Kirándulások alkalmával</t>
  </si>
  <si>
    <t>Mindenki jó fej a cégnél ... :D :P</t>
  </si>
  <si>
    <t>2001.12.19.</t>
  </si>
  <si>
    <t>Munkába/haza járás, Bármihez ha valahova el kell mennem, Dugásra</t>
  </si>
  <si>
    <t>Saját autó hiánya, Új modellek kipróbálása, Környezettudatosság</t>
  </si>
  <si>
    <t>Kirándulások alkalmával</t>
  </si>
  <si>
    <t>Új modellek kipróbálása, Költséghatékonyabb, mint a saját autó fenntartása, Környezettudatosság, Egyszerűbb és gondtalanabb mint a saját, plusz magát az ötletet is szeretném támogatni. Ráadásul magyar és elektromos!</t>
  </si>
  <si>
    <t>ShareNow, bár csak utasként.</t>
  </si>
  <si>
    <t>2018 november óta</t>
  </si>
  <si>
    <t>kb. 160 km</t>
  </si>
  <si>
    <t>kb. 30 (de ez nem akkor volt amikor messzire mentem)</t>
  </si>
  <si>
    <t>Sokszor pont ott nincs autó ahol vagyok... Viszont amikor megtörtem az egyiknek a sarkát, pikk-pakk intéztek minden papírt, fél óra múlva mentem is tovább azzal amivel érkezett az ügyintéző. Kellemetlenségekre gyakran osztogatnak bónuszperceket.</t>
  </si>
  <si>
    <t xml:space="preserve">Saját autó szervizelése alatt használtam/használom, Ha szórakozni megyek, és italozás is lesz belőle, nem tudom hazahozni a sajátomat. </t>
  </si>
  <si>
    <t>több éve</t>
  </si>
  <si>
    <t>ajánlás alapján</t>
  </si>
  <si>
    <t>nem volt</t>
  </si>
  <si>
    <t>3 éve/36 hónapja</t>
  </si>
  <si>
    <t>200-300 km</t>
  </si>
  <si>
    <t>2-3 nap</t>
  </si>
  <si>
    <t>Nem használom már</t>
  </si>
  <si>
    <t>-</t>
  </si>
  <si>
    <t>40 km</t>
  </si>
  <si>
    <t>Nem, mert nem hallottam még róla</t>
  </si>
  <si>
    <t>Csak pozitiv volt, altalanos dolgok.</t>
  </si>
  <si>
    <t>40km</t>
  </si>
  <si>
    <t xml:space="preserve">Nem volt </t>
  </si>
  <si>
    <t>kb. 24 hónapja</t>
  </si>
  <si>
    <t>max 10 km</t>
  </si>
  <si>
    <t>kb 0,6 óra</t>
  </si>
  <si>
    <t>max fél óra</t>
  </si>
  <si>
    <t>parkolási bírságomat fél évvel később küldték ki, szűk fizetési határidővel, 5000 forint admin díjjal</t>
  </si>
  <si>
    <t>0,4 óra</t>
  </si>
  <si>
    <t>negatív, hogy korábban az előfizetéses csomagra átállás csak a következő nap 0 órától történt meg, holott én aznap már használni akartam az autót kedvezményes percdíj mellett</t>
  </si>
  <si>
    <t xml:space="preserve">Költséghatékonyabb, mint a saját autó fenntartása, Egyszeruseg es a kenyelem. </t>
  </si>
  <si>
    <t xml:space="preserve">Zipcar ( USA ) </t>
  </si>
  <si>
    <t xml:space="preserve">Szamomra a GreenGo a nyero... Kevesebb mint fele annyiba kerul mint a tobbi 2 konkurencia. </t>
  </si>
  <si>
    <t xml:space="preserve">200 km. </t>
  </si>
  <si>
    <t xml:space="preserve">72 ora </t>
  </si>
  <si>
    <t xml:space="preserve">Ha kerdesem van, a telefonon nehez elerni a GreenGo ugyfelszolgalatot. A chat - re pedig volt hogy 1/2 napig kellett varni. Volt hogy erdobe mentem az autoval, es ejszakara nem tudtam lezarni, mert nem volt terero. Illetve szukseget erzem, hogy az emberek jobban legyenek arrol tajekoztatva, hogy az autoban feltuntetett km hatar, az varosi 40 - 50 km. / ora vezetesre vonatkozik. En a 190 km hatotavolsagot 70 km-re hasznaltam, es majdnem kiurult az auto az erdo kozepen. </t>
  </si>
  <si>
    <t>8 általános</t>
  </si>
  <si>
    <t>Mindig gyorsan felveszik a telefont</t>
  </si>
  <si>
    <t>Nem szeretném megadni</t>
  </si>
  <si>
    <t>Egyéb</t>
  </si>
  <si>
    <t>ludovika akadémia</t>
  </si>
  <si>
    <t>elfogyott a zab</t>
  </si>
  <si>
    <t>autómegosztó</t>
  </si>
  <si>
    <t>há érdekelt</t>
  </si>
  <si>
    <t>Munkába/haza járás, Egésznapokra bérlem, Kirándulások alkalmával, Bármihez ha valahova el kell mennem, is</t>
  </si>
  <si>
    <t>állat nem kocsiba való, te, hanem az ólba</t>
  </si>
  <si>
    <t>nemvót ilyen cucika</t>
  </si>
  <si>
    <t>Egész napokra bérlem, Kirándulások alkalmával</t>
  </si>
  <si>
    <t>ShareNow</t>
  </si>
  <si>
    <t xml:space="preserve">Mol LIMO </t>
  </si>
  <si>
    <t>GreenGo és Mol LIMO</t>
  </si>
  <si>
    <t>ShareNow és GreenGo</t>
  </si>
  <si>
    <t xml:space="preserve">Mol LIMO GreenGo és Share NOW is használ </t>
  </si>
  <si>
    <t xml:space="preserve">Mol LIMO  és Share Now </t>
  </si>
  <si>
    <t>2021 december</t>
  </si>
  <si>
    <t xml:space="preserve">2022 január </t>
  </si>
  <si>
    <t xml:space="preserve">2022 februás </t>
  </si>
  <si>
    <t xml:space="preserve">2022 március </t>
  </si>
  <si>
    <t xml:space="preserve">2022 április </t>
  </si>
  <si>
    <t>2022 május</t>
  </si>
  <si>
    <t xml:space="preserve">2022 június </t>
  </si>
  <si>
    <t xml:space="preserve">2022 július </t>
  </si>
  <si>
    <t>2022 augusztus</t>
  </si>
  <si>
    <t>2022 szeptember</t>
  </si>
  <si>
    <t>2022 október</t>
  </si>
  <si>
    <t>2022 november</t>
  </si>
  <si>
    <t>ügyfél kér segítséget ügyféltől</t>
  </si>
  <si>
    <t>Mol LIMO</t>
  </si>
  <si>
    <t>ügyfél ad segítséget</t>
  </si>
  <si>
    <t>Bejelntés ügyfélre ügyféltől</t>
  </si>
  <si>
    <t>Bejelentés ügyféltől rendszerhibára</t>
  </si>
  <si>
    <t>kutatás</t>
  </si>
  <si>
    <t>szolgáltatói bejelentés</t>
  </si>
  <si>
    <t>szolgáltatói segítségkérés</t>
  </si>
  <si>
    <t>jófejaég az ügyféltől</t>
  </si>
  <si>
    <t xml:space="preserve">jófejség a cégtől </t>
  </si>
  <si>
    <t>panasz a cégre</t>
  </si>
  <si>
    <t>panasz nem felhasználóra</t>
  </si>
  <si>
    <t>autó hiba</t>
  </si>
  <si>
    <t>fejlesztési javaslat</t>
  </si>
  <si>
    <t>egyéb</t>
  </si>
  <si>
    <t xml:space="preserve">összesen </t>
  </si>
  <si>
    <t>napi posztok száma átlagosan</t>
  </si>
  <si>
    <t xml:space="preserve">Hónapok napszáma </t>
  </si>
  <si>
    <t xml:space="preserve">Ügyfél segítség nyújtás adás együttes hányadosa az összes bejelentéshez képest </t>
  </si>
  <si>
    <t>Mennyiség / Melyik autó megosztó szolgáltatást használja gyakrabban?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</si>
</sst>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h:mm:ss"/>
    <numFmt numFmtId="165" formatCode="000"/>
  </numFmts>
  <fonts count="4" x14ac:knownFonts="1">
    <font>
      <sz val="10"/>
      <color rgb="FF000000"/>
      <name val="Arial"/>
      <scheme val="minor"/>
    </font>
    <font>
      <sz val="10"/>
      <color theme="1"/>
      <name val="Arial"/>
    </font>
    <font>
      <sz val="10"/>
      <color rgb="FF000000"/>
      <name val="Arial"/>
      <family val="2"/>
      <charset val="238"/>
      <scheme val="minor"/>
    </font>
    <font>
      <sz val="12"/>
      <color rgb="FF000000"/>
      <name val="Arial"/>
      <family val="2"/>
      <charset val="238"/>
      <scheme val="minor"/>
    </font>
  </fonts>
  <fills count="8">
    <fill>
      <patternFill patternType="none"/>
    </fill>
    <fill>
      <patternFill patternType="gray125"/>
    </fill>
    <fill>
      <patternFill patternType="solid">
        <fgColor theme="5"/>
        <bgColor theme="5"/>
      </patternFill>
    </fill>
    <fill>
      <patternFill patternType="solid">
        <fgColor rgb="FFFFFFFF"/>
        <bgColor rgb="FFFFFFFF"/>
      </patternFill>
    </fill>
    <fill>
      <patternFill patternType="solid">
        <fgColor rgb="FFFFFF00"/>
        <bgColor rgb="FFFFFF00"/>
      </patternFill>
    </fill>
    <fill>
      <patternFill patternType="solid">
        <fgColor theme="9"/>
        <bgColor indexed="64"/>
      </patternFill>
    </fill>
    <fill>
      <patternFill patternType="solid">
        <fgColor theme="4"/>
        <bgColor indexed="64"/>
      </patternFill>
    </fill>
    <fill>
      <patternFill patternType="solid">
        <fgColor theme="0"/>
        <bgColor indexed="64"/>
      </patternFill>
    </fill>
  </fills>
  <borders count="3">
    <border>
      <left/>
      <right/>
      <top/>
      <bottom/>
      <diagonal/>
    </border>
    <border>
      <left style="thin">
        <color indexed="64"/>
      </left>
      <right/>
      <top/>
      <bottom/>
      <diagonal/>
    </border>
    <border>
      <left/>
      <right style="thin">
        <color indexed="64"/>
      </right>
      <top/>
      <bottom/>
      <diagonal/>
    </border>
  </borders>
  <cellStyleXfs count="1">
    <xf numFmtId="0" fontId="0" fillId="0" borderId="0"/>
  </cellStyleXfs>
  <cellXfs count="27">
    <xf numFmtId="0" fontId="0" fillId="0" borderId="0" xfId="0"/>
    <xf numFmtId="0" fontId="1" fillId="0" borderId="0" xfId="0" applyFont="1"/>
    <xf numFmtId="164" fontId="1" fillId="0" borderId="0" xfId="0" applyNumberFormat="1" applyFont="1"/>
    <xf numFmtId="0" fontId="1" fillId="0" borderId="0" xfId="0" quotePrefix="1" applyFont="1"/>
    <xf numFmtId="0" fontId="1" fillId="2" borderId="0" xfId="0" applyFont="1" applyFill="1"/>
    <xf numFmtId="0" fontId="1" fillId="3" borderId="0" xfId="0" applyFont="1" applyFill="1"/>
    <xf numFmtId="0" fontId="1" fillId="4" borderId="0" xfId="0" applyFont="1" applyFill="1"/>
    <xf numFmtId="165" fontId="1" fillId="0" borderId="0" xfId="0" applyNumberFormat="1" applyFont="1" applyAlignment="1">
      <alignment horizontal="center"/>
    </xf>
    <xf numFmtId="165" fontId="0" fillId="0" borderId="0" xfId="0" applyNumberFormat="1"/>
    <xf numFmtId="1" fontId="1" fillId="0" borderId="0" xfId="0" applyNumberFormat="1" applyFont="1" applyAlignment="1">
      <alignment horizontal="center"/>
    </xf>
    <xf numFmtId="0" fontId="2" fillId="0" borderId="0" xfId="0" applyFont="1"/>
    <xf numFmtId="0" fontId="1" fillId="0" borderId="0" xfId="0" applyFont="1" applyAlignment="1">
      <alignment horizontal="left"/>
    </xf>
    <xf numFmtId="0" fontId="0" fillId="0" borderId="0" xfId="0" applyAlignment="1">
      <alignment horizontal="left"/>
    </xf>
    <xf numFmtId="0" fontId="0" fillId="0" borderId="1" xfId="0" applyBorder="1"/>
    <xf numFmtId="0" fontId="0" fillId="0" borderId="2" xfId="0" applyBorder="1"/>
    <xf numFmtId="0" fontId="0" fillId="5" borderId="1" xfId="0" applyFill="1" applyBorder="1"/>
    <xf numFmtId="0" fontId="0" fillId="5" borderId="0" xfId="0" applyFill="1"/>
    <xf numFmtId="0" fontId="0" fillId="5" borderId="2" xfId="0" applyFill="1" applyBorder="1"/>
    <xf numFmtId="0" fontId="0" fillId="6" borderId="1" xfId="0" applyFill="1" applyBorder="1"/>
    <xf numFmtId="0" fontId="0" fillId="6" borderId="0" xfId="0" applyFill="1"/>
    <xf numFmtId="0" fontId="0" fillId="6" borderId="2" xfId="0" applyFill="1" applyBorder="1"/>
    <xf numFmtId="0" fontId="3" fillId="5" borderId="0" xfId="0" applyFont="1" applyFill="1"/>
    <xf numFmtId="0" fontId="3" fillId="6" borderId="0" xfId="0" applyFont="1" applyFill="1"/>
    <xf numFmtId="0" fontId="3" fillId="0" borderId="0" xfId="0" applyFont="1"/>
    <xf numFmtId="0" fontId="0" fillId="7" borderId="0" xfId="0" applyFill="1"/>
    <xf numFmtId="0" fontId="0" fillId="0" borderId="0" xfId="0" pivotButton="1"/>
    <xf numFmtId="0" fontId="0" fillId="0" borderId="0" xfId="0" applyNumberFormat="1"/>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hu-HU"/>
              <a:t>Melyik</a:t>
            </a:r>
            <a:r>
              <a:rPr lang="hu-HU" baseline="0"/>
              <a:t> autó megosztó szólgáltatókat használja?</a:t>
            </a:r>
          </a:p>
          <a:p>
            <a:pPr>
              <a:defRPr/>
            </a:pP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hu-HU"/>
        </a:p>
      </c:txPr>
    </c:title>
    <c:autoTitleDeleted val="0"/>
    <c:plotArea>
      <c:layout/>
      <c:barChart>
        <c:barDir val="col"/>
        <c:grouping val="clustered"/>
        <c:varyColors val="0"/>
        <c:ser>
          <c:idx val="0"/>
          <c:order val="0"/>
          <c:spPr>
            <a:solidFill>
              <a:schemeClr val="accent1"/>
            </a:solidFill>
            <a:ln>
              <a:noFill/>
            </a:ln>
            <a:effectLst/>
          </c:spPr>
          <c:invertIfNegative val="0"/>
          <c:cat>
            <c:strRef>
              <c:f>'A(z) 1. lapon lévő válaszok más'!$I$71:$I$77</c:f>
              <c:strCache>
                <c:ptCount val="7"/>
                <c:pt idx="0">
                  <c:v>Mol LIMO </c:v>
                </c:pt>
                <c:pt idx="1">
                  <c:v>GreenGo</c:v>
                </c:pt>
                <c:pt idx="2">
                  <c:v>ShareNow</c:v>
                </c:pt>
                <c:pt idx="3">
                  <c:v>GreenGo és Mol LIMO</c:v>
                </c:pt>
                <c:pt idx="4">
                  <c:v>ShareNow és GreenGo</c:v>
                </c:pt>
                <c:pt idx="5">
                  <c:v>Mol LIMO  és Share Now </c:v>
                </c:pt>
                <c:pt idx="6">
                  <c:v>Mol LIMO GreenGo és Share NOW is használ </c:v>
                </c:pt>
              </c:strCache>
            </c:strRef>
          </c:cat>
          <c:val>
            <c:numRef>
              <c:f>'A(z) 1. lapon lévő válaszok más'!$J$71:$J$77</c:f>
              <c:numCache>
                <c:formatCode>0</c:formatCode>
                <c:ptCount val="7"/>
                <c:pt idx="0">
                  <c:v>0</c:v>
                </c:pt>
                <c:pt idx="1">
                  <c:v>17</c:v>
                </c:pt>
                <c:pt idx="2">
                  <c:v>6</c:v>
                </c:pt>
                <c:pt idx="3">
                  <c:v>5</c:v>
                </c:pt>
                <c:pt idx="4">
                  <c:v>7</c:v>
                </c:pt>
                <c:pt idx="5">
                  <c:v>7</c:v>
                </c:pt>
                <c:pt idx="6">
                  <c:v>25</c:v>
                </c:pt>
              </c:numCache>
            </c:numRef>
          </c:val>
          <c:extLst>
            <c:ext xmlns:c16="http://schemas.microsoft.com/office/drawing/2014/chart" uri="{C3380CC4-5D6E-409C-BE32-E72D297353CC}">
              <c16:uniqueId val="{00000000-19B9-43AE-96DA-B385BBA7F1D5}"/>
            </c:ext>
          </c:extLst>
        </c:ser>
        <c:dLbls>
          <c:showLegendKey val="0"/>
          <c:showVal val="0"/>
          <c:showCatName val="0"/>
          <c:showSerName val="0"/>
          <c:showPercent val="0"/>
          <c:showBubbleSize val="0"/>
        </c:dLbls>
        <c:gapWidth val="219"/>
        <c:overlap val="-27"/>
        <c:axId val="1427483999"/>
        <c:axId val="1427481503"/>
      </c:barChart>
      <c:catAx>
        <c:axId val="14274839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u-HU"/>
          </a:p>
        </c:txPr>
        <c:crossAx val="1427481503"/>
        <c:crosses val="autoZero"/>
        <c:auto val="1"/>
        <c:lblAlgn val="ctr"/>
        <c:lblOffset val="100"/>
        <c:noMultiLvlLbl val="0"/>
      </c:catAx>
      <c:valAx>
        <c:axId val="142748150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u-HU"/>
          </a:p>
        </c:txPr>
        <c:crossAx val="14274839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hu-HU"/>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pivotSource>
    <c:name>[Klinszky Kitti Paluch Adrián excel tábla .xlsx]Munka1!Kimutatás9</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hu-HU"/>
              <a:t>Mennyiség / Melyik autó megosztó szolgáltatást használja gyakrabban?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hu-HU"/>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hu-HU"/>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hu-HU"/>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hu-HU"/>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Munka1!$B$3</c:f>
              <c:strCache>
                <c:ptCount val="1"/>
                <c:pt idx="0">
                  <c:v>Összeg</c:v>
                </c:pt>
              </c:strCache>
            </c:strRef>
          </c:tx>
          <c:spPr>
            <a:solidFill>
              <a:schemeClr val="accent1"/>
            </a:solidFill>
            <a:ln>
              <a:noFill/>
            </a:ln>
            <a:effectLst/>
          </c:spPr>
          <c:invertIfNegative val="0"/>
          <c:cat>
            <c:strRef>
              <c:f>Munka1!$A$4:$A$6</c:f>
              <c:strCache>
                <c:ptCount val="3"/>
                <c:pt idx="0">
                  <c:v>GreenGo</c:v>
                </c:pt>
                <c:pt idx="1">
                  <c:v>MOL Limo</c:v>
                </c:pt>
                <c:pt idx="2">
                  <c:v>Share Now</c:v>
                </c:pt>
              </c:strCache>
            </c:strRef>
          </c:cat>
          <c:val>
            <c:numRef>
              <c:f>Munka1!$B$4:$B$6</c:f>
              <c:numCache>
                <c:formatCode>General</c:formatCode>
                <c:ptCount val="3"/>
                <c:pt idx="0">
                  <c:v>45</c:v>
                </c:pt>
                <c:pt idx="1">
                  <c:v>3</c:v>
                </c:pt>
                <c:pt idx="2">
                  <c:v>19</c:v>
                </c:pt>
              </c:numCache>
            </c:numRef>
          </c:val>
          <c:extLst>
            <c:ext xmlns:c16="http://schemas.microsoft.com/office/drawing/2014/chart" uri="{C3380CC4-5D6E-409C-BE32-E72D297353CC}">
              <c16:uniqueId val="{00000000-8523-4EE6-9650-22C81E500167}"/>
            </c:ext>
          </c:extLst>
        </c:ser>
        <c:dLbls>
          <c:showLegendKey val="0"/>
          <c:showVal val="0"/>
          <c:showCatName val="0"/>
          <c:showSerName val="0"/>
          <c:showPercent val="0"/>
          <c:showBubbleSize val="0"/>
        </c:dLbls>
        <c:gapWidth val="219"/>
        <c:overlap val="-27"/>
        <c:axId val="1764304607"/>
        <c:axId val="1764315839"/>
      </c:barChart>
      <c:catAx>
        <c:axId val="1764304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u-HU"/>
          </a:p>
        </c:txPr>
        <c:crossAx val="1764315839"/>
        <c:crosses val="autoZero"/>
        <c:auto val="1"/>
        <c:lblAlgn val="ctr"/>
        <c:lblOffset val="100"/>
        <c:noMultiLvlLbl val="0"/>
      </c:catAx>
      <c:valAx>
        <c:axId val="176431583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u-HU"/>
          </a:p>
        </c:txPr>
        <c:crossAx val="1764304607"/>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hu-HU"/>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hu-HU"/>
              <a:t>napi posztok száma átlagosan</a:t>
            </a:r>
          </a:p>
          <a:p>
            <a:pPr>
              <a:defRPr/>
            </a:pPr>
            <a:endParaRPr lang="hu-HU"/>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hu-HU"/>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[1]Munka1!$B$47</c:f>
              <c:strCache>
                <c:ptCount val="1"/>
                <c:pt idx="0">
                  <c:v>GreenGo</c:v>
                </c:pt>
              </c:strCache>
            </c:strRef>
          </c:tx>
          <c:spPr>
            <a:solidFill>
              <a:schemeClr val="accent6"/>
            </a:solidFill>
            <a:ln>
              <a:noFill/>
            </a:ln>
            <a:effectLst/>
            <a:sp3d/>
          </c:spPr>
          <c:invertIfNegative val="0"/>
          <c:cat>
            <c:strRef>
              <c:f>[1]Munka1!$C$1:$N$1</c:f>
              <c:strCache>
                <c:ptCount val="12"/>
                <c:pt idx="0">
                  <c:v>2021 december</c:v>
                </c:pt>
                <c:pt idx="1">
                  <c:v>2022 január </c:v>
                </c:pt>
                <c:pt idx="2">
                  <c:v>2022 februás </c:v>
                </c:pt>
                <c:pt idx="3">
                  <c:v>2022 március </c:v>
                </c:pt>
                <c:pt idx="4">
                  <c:v>2022 április </c:v>
                </c:pt>
                <c:pt idx="5">
                  <c:v>2022 május</c:v>
                </c:pt>
                <c:pt idx="6">
                  <c:v>2022 június </c:v>
                </c:pt>
                <c:pt idx="7">
                  <c:v>2022 július </c:v>
                </c:pt>
                <c:pt idx="8">
                  <c:v>2022 augusztus</c:v>
                </c:pt>
                <c:pt idx="9">
                  <c:v>2022 szeptember</c:v>
                </c:pt>
                <c:pt idx="10">
                  <c:v>2022 október</c:v>
                </c:pt>
                <c:pt idx="11">
                  <c:v>2022 november</c:v>
                </c:pt>
              </c:strCache>
            </c:strRef>
          </c:cat>
          <c:val>
            <c:numRef>
              <c:f>[1]Munka1!$C$47:$N$47</c:f>
              <c:numCache>
                <c:formatCode>General</c:formatCode>
                <c:ptCount val="12"/>
                <c:pt idx="0">
                  <c:v>1</c:v>
                </c:pt>
                <c:pt idx="1">
                  <c:v>0.64516129032258063</c:v>
                </c:pt>
                <c:pt idx="2">
                  <c:v>0.75</c:v>
                </c:pt>
                <c:pt idx="3">
                  <c:v>0.45161290322580644</c:v>
                </c:pt>
                <c:pt idx="4">
                  <c:v>0.66666666666666663</c:v>
                </c:pt>
                <c:pt idx="5">
                  <c:v>1.2258064516129032</c:v>
                </c:pt>
                <c:pt idx="6">
                  <c:v>1.7</c:v>
                </c:pt>
                <c:pt idx="7">
                  <c:v>1.8387096774193548</c:v>
                </c:pt>
                <c:pt idx="8">
                  <c:v>1.967741935483871</c:v>
                </c:pt>
                <c:pt idx="9">
                  <c:v>1.9</c:v>
                </c:pt>
                <c:pt idx="10">
                  <c:v>2.870967741935484</c:v>
                </c:pt>
                <c:pt idx="11">
                  <c:v>3.1333333333333333</c:v>
                </c:pt>
              </c:numCache>
            </c:numRef>
          </c:val>
          <c:extLst>
            <c:ext xmlns:c16="http://schemas.microsoft.com/office/drawing/2014/chart" uri="{C3380CC4-5D6E-409C-BE32-E72D297353CC}">
              <c16:uniqueId val="{00000000-EFB7-4434-9768-F197A7E445AA}"/>
            </c:ext>
          </c:extLst>
        </c:ser>
        <c:ser>
          <c:idx val="1"/>
          <c:order val="1"/>
          <c:tx>
            <c:strRef>
              <c:f>[1]Munka1!$B$48</c:f>
              <c:strCache>
                <c:ptCount val="1"/>
                <c:pt idx="0">
                  <c:v>Share Now</c:v>
                </c:pt>
              </c:strCache>
            </c:strRef>
          </c:tx>
          <c:spPr>
            <a:solidFill>
              <a:schemeClr val="accent5"/>
            </a:solidFill>
            <a:ln>
              <a:noFill/>
            </a:ln>
            <a:effectLst/>
            <a:sp3d/>
          </c:spPr>
          <c:invertIfNegative val="0"/>
          <c:cat>
            <c:strRef>
              <c:f>[1]Munka1!$C$1:$N$1</c:f>
              <c:strCache>
                <c:ptCount val="12"/>
                <c:pt idx="0">
                  <c:v>2021 december</c:v>
                </c:pt>
                <c:pt idx="1">
                  <c:v>2022 január </c:v>
                </c:pt>
                <c:pt idx="2">
                  <c:v>2022 februás </c:v>
                </c:pt>
                <c:pt idx="3">
                  <c:v>2022 március </c:v>
                </c:pt>
                <c:pt idx="4">
                  <c:v>2022 április </c:v>
                </c:pt>
                <c:pt idx="5">
                  <c:v>2022 május</c:v>
                </c:pt>
                <c:pt idx="6">
                  <c:v>2022 június </c:v>
                </c:pt>
                <c:pt idx="7">
                  <c:v>2022 július </c:v>
                </c:pt>
                <c:pt idx="8">
                  <c:v>2022 augusztus</c:v>
                </c:pt>
                <c:pt idx="9">
                  <c:v>2022 szeptember</c:v>
                </c:pt>
                <c:pt idx="10">
                  <c:v>2022 október</c:v>
                </c:pt>
                <c:pt idx="11">
                  <c:v>2022 november</c:v>
                </c:pt>
              </c:strCache>
            </c:strRef>
          </c:cat>
          <c:val>
            <c:numRef>
              <c:f>[1]Munka1!$C$48:$N$48</c:f>
              <c:numCache>
                <c:formatCode>General</c:formatCode>
                <c:ptCount val="12"/>
                <c:pt idx="0">
                  <c:v>2.7096774193548385</c:v>
                </c:pt>
                <c:pt idx="1">
                  <c:v>1.5806451612903225</c:v>
                </c:pt>
                <c:pt idx="2">
                  <c:v>1.6785714285714286</c:v>
                </c:pt>
                <c:pt idx="3">
                  <c:v>2.7096774193548385</c:v>
                </c:pt>
                <c:pt idx="4">
                  <c:v>2.2333333333333334</c:v>
                </c:pt>
                <c:pt idx="5">
                  <c:v>2.193548387096774</c:v>
                </c:pt>
                <c:pt idx="6">
                  <c:v>3.0666666666666669</c:v>
                </c:pt>
                <c:pt idx="7">
                  <c:v>3.7096774193548385</c:v>
                </c:pt>
                <c:pt idx="8">
                  <c:v>3.4193548387096775</c:v>
                </c:pt>
                <c:pt idx="9">
                  <c:v>2.8333333333333335</c:v>
                </c:pt>
                <c:pt idx="10">
                  <c:v>3.4516129032258065</c:v>
                </c:pt>
                <c:pt idx="11">
                  <c:v>2.7333333333333334</c:v>
                </c:pt>
              </c:numCache>
            </c:numRef>
          </c:val>
          <c:extLst>
            <c:ext xmlns:c16="http://schemas.microsoft.com/office/drawing/2014/chart" uri="{C3380CC4-5D6E-409C-BE32-E72D297353CC}">
              <c16:uniqueId val="{00000001-EFB7-4434-9768-F197A7E445AA}"/>
            </c:ext>
          </c:extLst>
        </c:ser>
        <c:ser>
          <c:idx val="2"/>
          <c:order val="2"/>
          <c:tx>
            <c:strRef>
              <c:f>[1]Munka1!$B$49</c:f>
              <c:strCache>
                <c:ptCount val="1"/>
                <c:pt idx="0">
                  <c:v>Mol LIMO</c:v>
                </c:pt>
              </c:strCache>
            </c:strRef>
          </c:tx>
          <c:spPr>
            <a:solidFill>
              <a:schemeClr val="accent4"/>
            </a:solidFill>
            <a:ln>
              <a:noFill/>
            </a:ln>
            <a:effectLst/>
            <a:sp3d/>
          </c:spPr>
          <c:invertIfNegative val="0"/>
          <c:cat>
            <c:strRef>
              <c:f>[1]Munka1!$C$1:$N$1</c:f>
              <c:strCache>
                <c:ptCount val="12"/>
                <c:pt idx="0">
                  <c:v>2021 december</c:v>
                </c:pt>
                <c:pt idx="1">
                  <c:v>2022 január </c:v>
                </c:pt>
                <c:pt idx="2">
                  <c:v>2022 februás </c:v>
                </c:pt>
                <c:pt idx="3">
                  <c:v>2022 március </c:v>
                </c:pt>
                <c:pt idx="4">
                  <c:v>2022 április </c:v>
                </c:pt>
                <c:pt idx="5">
                  <c:v>2022 május</c:v>
                </c:pt>
                <c:pt idx="6">
                  <c:v>2022 június </c:v>
                </c:pt>
                <c:pt idx="7">
                  <c:v>2022 július </c:v>
                </c:pt>
                <c:pt idx="8">
                  <c:v>2022 augusztus</c:v>
                </c:pt>
                <c:pt idx="9">
                  <c:v>2022 szeptember</c:v>
                </c:pt>
                <c:pt idx="10">
                  <c:v>2022 október</c:v>
                </c:pt>
                <c:pt idx="11">
                  <c:v>2022 november</c:v>
                </c:pt>
              </c:strCache>
            </c:strRef>
          </c:cat>
          <c:val>
            <c:numRef>
              <c:f>[1]Munka1!$C$49:$N$49</c:f>
              <c:numCache>
                <c:formatCode>General</c:formatCode>
                <c:ptCount val="12"/>
                <c:pt idx="0">
                  <c:v>2.935483870967742</c:v>
                </c:pt>
                <c:pt idx="1">
                  <c:v>2.064516129032258</c:v>
                </c:pt>
                <c:pt idx="2">
                  <c:v>2.5714285714285716</c:v>
                </c:pt>
                <c:pt idx="3">
                  <c:v>1.935483870967742</c:v>
                </c:pt>
                <c:pt idx="4">
                  <c:v>1.9333333333333333</c:v>
                </c:pt>
                <c:pt idx="5">
                  <c:v>1.8709677419354838</c:v>
                </c:pt>
                <c:pt idx="6">
                  <c:v>2.0666666666666669</c:v>
                </c:pt>
                <c:pt idx="7">
                  <c:v>2.3225806451612905</c:v>
                </c:pt>
                <c:pt idx="8">
                  <c:v>2.4516129032258065</c:v>
                </c:pt>
                <c:pt idx="9">
                  <c:v>2.4</c:v>
                </c:pt>
                <c:pt idx="10">
                  <c:v>1.903225806451613</c:v>
                </c:pt>
                <c:pt idx="11">
                  <c:v>1.8333333333333333</c:v>
                </c:pt>
              </c:numCache>
            </c:numRef>
          </c:val>
          <c:extLst>
            <c:ext xmlns:c16="http://schemas.microsoft.com/office/drawing/2014/chart" uri="{C3380CC4-5D6E-409C-BE32-E72D297353CC}">
              <c16:uniqueId val="{00000002-EFB7-4434-9768-F197A7E445AA}"/>
            </c:ext>
          </c:extLst>
        </c:ser>
        <c:dLbls>
          <c:showLegendKey val="0"/>
          <c:showVal val="0"/>
          <c:showCatName val="0"/>
          <c:showSerName val="0"/>
          <c:showPercent val="0"/>
          <c:showBubbleSize val="0"/>
        </c:dLbls>
        <c:gapWidth val="150"/>
        <c:shape val="box"/>
        <c:axId val="1284959887"/>
        <c:axId val="1284966543"/>
        <c:axId val="0"/>
      </c:bar3DChart>
      <c:catAx>
        <c:axId val="1284959887"/>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u-HU"/>
          </a:p>
        </c:txPr>
        <c:crossAx val="1284966543"/>
        <c:crosses val="autoZero"/>
        <c:auto val="1"/>
        <c:lblAlgn val="ctr"/>
        <c:lblOffset val="100"/>
        <c:noMultiLvlLbl val="0"/>
      </c:catAx>
      <c:valAx>
        <c:axId val="128496654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u-HU"/>
          </a:p>
        </c:txPr>
        <c:crossAx val="128495988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u-HU"/>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hu-HU"/>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u-H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hu-HU" sz="1400" b="0" i="0" u="none" strike="noStrike" baseline="0">
                <a:effectLst/>
              </a:rPr>
              <a:t>Ügyfél segítség nyújtás adás együttes hányadosa az összes bejelentéshez képest </a:t>
            </a:r>
            <a:r>
              <a:rPr lang="hu-HU" sz="1400" b="0" i="0" u="none" strike="noStrike" baseline="0"/>
              <a:t> </a:t>
            </a:r>
            <a:endParaRPr lang="hu-HU"/>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hu-HU"/>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2.4836856127892947E-2"/>
          <c:y val="6.3758893075040582E-2"/>
          <c:w val="0.96474109412722342"/>
          <c:h val="0.8610917572054857"/>
        </c:manualLayout>
      </c:layout>
      <c:bar3DChart>
        <c:barDir val="col"/>
        <c:grouping val="clustered"/>
        <c:varyColors val="0"/>
        <c:ser>
          <c:idx val="0"/>
          <c:order val="0"/>
          <c:tx>
            <c:strRef>
              <c:f>[1]Munka1!$B$51</c:f>
              <c:strCache>
                <c:ptCount val="1"/>
                <c:pt idx="0">
                  <c:v>GreenGo</c:v>
                </c:pt>
              </c:strCache>
            </c:strRef>
          </c:tx>
          <c:spPr>
            <a:solidFill>
              <a:schemeClr val="accent6"/>
            </a:solidFill>
            <a:ln>
              <a:noFill/>
            </a:ln>
            <a:effectLst/>
            <a:sp3d/>
          </c:spPr>
          <c:invertIfNegative val="0"/>
          <c:cat>
            <c:strRef>
              <c:f>[1]Munka1!$C$1:$N$1</c:f>
              <c:strCache>
                <c:ptCount val="12"/>
                <c:pt idx="0">
                  <c:v>2021 december</c:v>
                </c:pt>
                <c:pt idx="1">
                  <c:v>2022 január </c:v>
                </c:pt>
                <c:pt idx="2">
                  <c:v>2022 februás </c:v>
                </c:pt>
                <c:pt idx="3">
                  <c:v>2022 március </c:v>
                </c:pt>
                <c:pt idx="4">
                  <c:v>2022 április </c:v>
                </c:pt>
                <c:pt idx="5">
                  <c:v>2022 május</c:v>
                </c:pt>
                <c:pt idx="6">
                  <c:v>2022 június </c:v>
                </c:pt>
                <c:pt idx="7">
                  <c:v>2022 július </c:v>
                </c:pt>
                <c:pt idx="8">
                  <c:v>2022 augusztus</c:v>
                </c:pt>
                <c:pt idx="9">
                  <c:v>2022 szeptember</c:v>
                </c:pt>
                <c:pt idx="10">
                  <c:v>2022 október</c:v>
                </c:pt>
                <c:pt idx="11">
                  <c:v>2022 november</c:v>
                </c:pt>
              </c:strCache>
            </c:strRef>
          </c:cat>
          <c:val>
            <c:numRef>
              <c:f>[1]Munka1!$C$51:$N$51</c:f>
              <c:numCache>
                <c:formatCode>General</c:formatCode>
                <c:ptCount val="12"/>
                <c:pt idx="0">
                  <c:v>0.64516129032258063</c:v>
                </c:pt>
                <c:pt idx="1">
                  <c:v>0.55000000000000004</c:v>
                </c:pt>
                <c:pt idx="2">
                  <c:v>0.33333333333333331</c:v>
                </c:pt>
                <c:pt idx="3">
                  <c:v>0.5714285714285714</c:v>
                </c:pt>
                <c:pt idx="4">
                  <c:v>0.35</c:v>
                </c:pt>
                <c:pt idx="5">
                  <c:v>0.68421052631578949</c:v>
                </c:pt>
                <c:pt idx="6">
                  <c:v>0.56862745098039214</c:v>
                </c:pt>
                <c:pt idx="7">
                  <c:v>0.80701754385964908</c:v>
                </c:pt>
                <c:pt idx="8">
                  <c:v>0.5901639344262295</c:v>
                </c:pt>
                <c:pt idx="9">
                  <c:v>0.52631578947368418</c:v>
                </c:pt>
                <c:pt idx="10">
                  <c:v>0.550561797752809</c:v>
                </c:pt>
                <c:pt idx="11">
                  <c:v>0.51063829787234039</c:v>
                </c:pt>
              </c:numCache>
            </c:numRef>
          </c:val>
          <c:extLst>
            <c:ext xmlns:c16="http://schemas.microsoft.com/office/drawing/2014/chart" uri="{C3380CC4-5D6E-409C-BE32-E72D297353CC}">
              <c16:uniqueId val="{00000000-0FAD-440F-AC41-FFE817CC4D8D}"/>
            </c:ext>
          </c:extLst>
        </c:ser>
        <c:ser>
          <c:idx val="1"/>
          <c:order val="1"/>
          <c:tx>
            <c:strRef>
              <c:f>[1]Munka1!$B$52</c:f>
              <c:strCache>
                <c:ptCount val="1"/>
                <c:pt idx="0">
                  <c:v>Share Now</c:v>
                </c:pt>
              </c:strCache>
            </c:strRef>
          </c:tx>
          <c:spPr>
            <a:solidFill>
              <a:schemeClr val="accent5"/>
            </a:solidFill>
            <a:ln>
              <a:noFill/>
            </a:ln>
            <a:effectLst/>
            <a:sp3d/>
          </c:spPr>
          <c:invertIfNegative val="0"/>
          <c:cat>
            <c:strRef>
              <c:f>[1]Munka1!$C$1:$N$1</c:f>
              <c:strCache>
                <c:ptCount val="12"/>
                <c:pt idx="0">
                  <c:v>2021 december</c:v>
                </c:pt>
                <c:pt idx="1">
                  <c:v>2022 január </c:v>
                </c:pt>
                <c:pt idx="2">
                  <c:v>2022 februás </c:v>
                </c:pt>
                <c:pt idx="3">
                  <c:v>2022 március </c:v>
                </c:pt>
                <c:pt idx="4">
                  <c:v>2022 április </c:v>
                </c:pt>
                <c:pt idx="5">
                  <c:v>2022 május</c:v>
                </c:pt>
                <c:pt idx="6">
                  <c:v>2022 június </c:v>
                </c:pt>
                <c:pt idx="7">
                  <c:v>2022 július </c:v>
                </c:pt>
                <c:pt idx="8">
                  <c:v>2022 augusztus</c:v>
                </c:pt>
                <c:pt idx="9">
                  <c:v>2022 szeptember</c:v>
                </c:pt>
                <c:pt idx="10">
                  <c:v>2022 október</c:v>
                </c:pt>
                <c:pt idx="11">
                  <c:v>2022 november</c:v>
                </c:pt>
              </c:strCache>
            </c:strRef>
          </c:cat>
          <c:val>
            <c:numRef>
              <c:f>[1]Munka1!$C$52:$N$52</c:f>
              <c:numCache>
                <c:formatCode>General</c:formatCode>
                <c:ptCount val="12"/>
                <c:pt idx="0">
                  <c:v>0.35714285714285715</c:v>
                </c:pt>
                <c:pt idx="1">
                  <c:v>0.36734693877551022</c:v>
                </c:pt>
                <c:pt idx="2">
                  <c:v>0.40425531914893614</c:v>
                </c:pt>
                <c:pt idx="3">
                  <c:v>0.33333333333333331</c:v>
                </c:pt>
                <c:pt idx="4">
                  <c:v>0.38805970149253732</c:v>
                </c:pt>
                <c:pt idx="5">
                  <c:v>0.5</c:v>
                </c:pt>
                <c:pt idx="6">
                  <c:v>0.35869565217391303</c:v>
                </c:pt>
                <c:pt idx="7">
                  <c:v>0.39130434782608697</c:v>
                </c:pt>
                <c:pt idx="8">
                  <c:v>0.34905660377358488</c:v>
                </c:pt>
                <c:pt idx="9">
                  <c:v>0.29411764705882354</c:v>
                </c:pt>
                <c:pt idx="10">
                  <c:v>0.25233644859813081</c:v>
                </c:pt>
                <c:pt idx="11">
                  <c:v>0.15853658536585366</c:v>
                </c:pt>
              </c:numCache>
            </c:numRef>
          </c:val>
          <c:extLst>
            <c:ext xmlns:c16="http://schemas.microsoft.com/office/drawing/2014/chart" uri="{C3380CC4-5D6E-409C-BE32-E72D297353CC}">
              <c16:uniqueId val="{00000001-0FAD-440F-AC41-FFE817CC4D8D}"/>
            </c:ext>
          </c:extLst>
        </c:ser>
        <c:ser>
          <c:idx val="2"/>
          <c:order val="2"/>
          <c:tx>
            <c:strRef>
              <c:f>[1]Munka1!$B$53</c:f>
              <c:strCache>
                <c:ptCount val="1"/>
                <c:pt idx="0">
                  <c:v>Mol LIMO</c:v>
                </c:pt>
              </c:strCache>
            </c:strRef>
          </c:tx>
          <c:spPr>
            <a:solidFill>
              <a:schemeClr val="accent4"/>
            </a:solidFill>
            <a:ln>
              <a:noFill/>
            </a:ln>
            <a:effectLst/>
            <a:sp3d/>
          </c:spPr>
          <c:invertIfNegative val="0"/>
          <c:cat>
            <c:strRef>
              <c:f>[1]Munka1!$C$1:$N$1</c:f>
              <c:strCache>
                <c:ptCount val="12"/>
                <c:pt idx="0">
                  <c:v>2021 december</c:v>
                </c:pt>
                <c:pt idx="1">
                  <c:v>2022 január </c:v>
                </c:pt>
                <c:pt idx="2">
                  <c:v>2022 februás </c:v>
                </c:pt>
                <c:pt idx="3">
                  <c:v>2022 március </c:v>
                </c:pt>
                <c:pt idx="4">
                  <c:v>2022 április </c:v>
                </c:pt>
                <c:pt idx="5">
                  <c:v>2022 május</c:v>
                </c:pt>
                <c:pt idx="6">
                  <c:v>2022 június </c:v>
                </c:pt>
                <c:pt idx="7">
                  <c:v>2022 július </c:v>
                </c:pt>
                <c:pt idx="8">
                  <c:v>2022 augusztus</c:v>
                </c:pt>
                <c:pt idx="9">
                  <c:v>2022 szeptember</c:v>
                </c:pt>
                <c:pt idx="10">
                  <c:v>2022 október</c:v>
                </c:pt>
                <c:pt idx="11">
                  <c:v>2022 november</c:v>
                </c:pt>
              </c:strCache>
            </c:strRef>
          </c:cat>
          <c:val>
            <c:numRef>
              <c:f>[1]Munka1!$C$53:$N$53</c:f>
              <c:numCache>
                <c:formatCode>General</c:formatCode>
                <c:ptCount val="12"/>
                <c:pt idx="0">
                  <c:v>0.50549450549450547</c:v>
                </c:pt>
                <c:pt idx="1">
                  <c:v>0.578125</c:v>
                </c:pt>
                <c:pt idx="2">
                  <c:v>0.41666666666666669</c:v>
                </c:pt>
                <c:pt idx="3">
                  <c:v>0.43333333333333335</c:v>
                </c:pt>
                <c:pt idx="4">
                  <c:v>0.44827586206896552</c:v>
                </c:pt>
                <c:pt idx="5">
                  <c:v>0.67241379310344829</c:v>
                </c:pt>
                <c:pt idx="6">
                  <c:v>0.5161290322580645</c:v>
                </c:pt>
                <c:pt idx="7">
                  <c:v>0.54166666666666663</c:v>
                </c:pt>
                <c:pt idx="8">
                  <c:v>0.39473684210526316</c:v>
                </c:pt>
                <c:pt idx="9">
                  <c:v>0.54166666666666663</c:v>
                </c:pt>
                <c:pt idx="10">
                  <c:v>0.23728813559322035</c:v>
                </c:pt>
                <c:pt idx="11">
                  <c:v>0.30909090909090908</c:v>
                </c:pt>
              </c:numCache>
            </c:numRef>
          </c:val>
          <c:extLst>
            <c:ext xmlns:c16="http://schemas.microsoft.com/office/drawing/2014/chart" uri="{C3380CC4-5D6E-409C-BE32-E72D297353CC}">
              <c16:uniqueId val="{00000002-0FAD-440F-AC41-FFE817CC4D8D}"/>
            </c:ext>
          </c:extLst>
        </c:ser>
        <c:dLbls>
          <c:showLegendKey val="0"/>
          <c:showVal val="0"/>
          <c:showCatName val="0"/>
          <c:showSerName val="0"/>
          <c:showPercent val="0"/>
          <c:showBubbleSize val="0"/>
        </c:dLbls>
        <c:gapWidth val="150"/>
        <c:shape val="box"/>
        <c:axId val="1284959887"/>
        <c:axId val="1284966543"/>
        <c:axId val="0"/>
      </c:bar3DChart>
      <c:catAx>
        <c:axId val="1284959887"/>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u-HU"/>
          </a:p>
        </c:txPr>
        <c:crossAx val="1284966543"/>
        <c:crosses val="autoZero"/>
        <c:auto val="1"/>
        <c:lblAlgn val="ctr"/>
        <c:lblOffset val="100"/>
        <c:noMultiLvlLbl val="0"/>
      </c:catAx>
      <c:valAx>
        <c:axId val="128496654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u-HU"/>
          </a:p>
        </c:txPr>
        <c:crossAx val="128495988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u-HU"/>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hu-HU"/>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6</xdr:col>
      <xdr:colOff>3215640</xdr:colOff>
      <xdr:row>67</xdr:row>
      <xdr:rowOff>186690</xdr:rowOff>
    </xdr:from>
    <xdr:to>
      <xdr:col>7</xdr:col>
      <xdr:colOff>3992880</xdr:colOff>
      <xdr:row>81</xdr:row>
      <xdr:rowOff>156210</xdr:rowOff>
    </xdr:to>
    <xdr:graphicFrame macro="">
      <xdr:nvGraphicFramePr>
        <xdr:cNvPr id="2" name="Diagram 1">
          <a:extLst>
            <a:ext uri="{FF2B5EF4-FFF2-40B4-BE49-F238E27FC236}">
              <a16:creationId xmlns:a16="http://schemas.microsoft.com/office/drawing/2014/main" id="{5CFB501D-6AEB-7126-E374-8A600AAA76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7647709</xdr:colOff>
      <xdr:row>68</xdr:row>
      <xdr:rowOff>96982</xdr:rowOff>
    </xdr:from>
    <xdr:to>
      <xdr:col>6</xdr:col>
      <xdr:colOff>2209800</xdr:colOff>
      <xdr:row>86</xdr:row>
      <xdr:rowOff>84166</xdr:rowOff>
    </xdr:to>
    <xdr:graphicFrame macro="">
      <xdr:nvGraphicFramePr>
        <xdr:cNvPr id="4" name="Diagram 3">
          <a:extLst>
            <a:ext uri="{FF2B5EF4-FFF2-40B4-BE49-F238E27FC236}">
              <a16:creationId xmlns:a16="http://schemas.microsoft.com/office/drawing/2014/main" id="{8D40A0D5-867F-4406-9EC2-634B9E3D3E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14</xdr:col>
      <xdr:colOff>616527</xdr:colOff>
      <xdr:row>0</xdr:row>
      <xdr:rowOff>83129</xdr:rowOff>
    </xdr:from>
    <xdr:to>
      <xdr:col>31</xdr:col>
      <xdr:colOff>124691</xdr:colOff>
      <xdr:row>41</xdr:row>
      <xdr:rowOff>110838</xdr:rowOff>
    </xdr:to>
    <xdr:graphicFrame macro="">
      <xdr:nvGraphicFramePr>
        <xdr:cNvPr id="2" name="Diagram 1">
          <a:extLst>
            <a:ext uri="{FF2B5EF4-FFF2-40B4-BE49-F238E27FC236}">
              <a16:creationId xmlns:a16="http://schemas.microsoft.com/office/drawing/2014/main" id="{722BF185-088E-48C9-8C4E-A5FF68BAD4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443346</xdr:colOff>
      <xdr:row>48</xdr:row>
      <xdr:rowOff>166254</xdr:rowOff>
    </xdr:from>
    <xdr:to>
      <xdr:col>34</xdr:col>
      <xdr:colOff>768928</xdr:colOff>
      <xdr:row>89</xdr:row>
      <xdr:rowOff>0</xdr:rowOff>
    </xdr:to>
    <xdr:graphicFrame macro="">
      <xdr:nvGraphicFramePr>
        <xdr:cNvPr id="3" name="Diagram 2">
          <a:extLst>
            <a:ext uri="{FF2B5EF4-FFF2-40B4-BE49-F238E27FC236}">
              <a16:creationId xmlns:a16="http://schemas.microsoft.com/office/drawing/2014/main" id="{AFC9C2AE-6527-4724-8819-7C372DE62A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hnea\Downloads\Aut&#243;-megoszt&#225;s-Facebook-t&#225;bl&#225;za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nka1"/>
    </sheetNames>
    <sheetDataSet>
      <sheetData sheetId="0">
        <row r="1">
          <cell r="C1" t="str">
            <v>2021 december</v>
          </cell>
          <cell r="D1" t="str">
            <v xml:space="preserve">2022 január </v>
          </cell>
          <cell r="E1" t="str">
            <v xml:space="preserve">2022 februás </v>
          </cell>
          <cell r="F1" t="str">
            <v xml:space="preserve">2022 március </v>
          </cell>
          <cell r="G1" t="str">
            <v xml:space="preserve">2022 április </v>
          </cell>
          <cell r="H1" t="str">
            <v>2022 május</v>
          </cell>
          <cell r="I1" t="str">
            <v xml:space="preserve">2022 június </v>
          </cell>
          <cell r="J1" t="str">
            <v xml:space="preserve">2022 július </v>
          </cell>
          <cell r="K1" t="str">
            <v>2022 augusztus</v>
          </cell>
          <cell r="L1" t="str">
            <v>2022 szeptember</v>
          </cell>
          <cell r="M1" t="str">
            <v>2022 október</v>
          </cell>
          <cell r="N1" t="str">
            <v>2022 november</v>
          </cell>
        </row>
        <row r="47">
          <cell r="B47" t="str">
            <v>GreenGo</v>
          </cell>
          <cell r="C47">
            <v>1</v>
          </cell>
          <cell r="D47">
            <v>0.64516129032258063</v>
          </cell>
          <cell r="E47">
            <v>0.75</v>
          </cell>
          <cell r="F47">
            <v>0.45161290322580644</v>
          </cell>
          <cell r="G47">
            <v>0.66666666666666663</v>
          </cell>
          <cell r="H47">
            <v>1.2258064516129032</v>
          </cell>
          <cell r="I47">
            <v>1.7</v>
          </cell>
          <cell r="J47">
            <v>1.8387096774193548</v>
          </cell>
          <cell r="K47">
            <v>1.967741935483871</v>
          </cell>
          <cell r="L47">
            <v>1.9</v>
          </cell>
          <cell r="M47">
            <v>2.870967741935484</v>
          </cell>
          <cell r="N47">
            <v>3.1333333333333333</v>
          </cell>
        </row>
        <row r="48">
          <cell r="B48" t="str">
            <v>Share Now</v>
          </cell>
          <cell r="C48">
            <v>2.7096774193548385</v>
          </cell>
          <cell r="D48">
            <v>1.5806451612903225</v>
          </cell>
          <cell r="E48">
            <v>1.6785714285714286</v>
          </cell>
          <cell r="F48">
            <v>2.7096774193548385</v>
          </cell>
          <cell r="G48">
            <v>2.2333333333333334</v>
          </cell>
          <cell r="H48">
            <v>2.193548387096774</v>
          </cell>
          <cell r="I48">
            <v>3.0666666666666669</v>
          </cell>
          <cell r="J48">
            <v>3.7096774193548385</v>
          </cell>
          <cell r="K48">
            <v>3.4193548387096775</v>
          </cell>
          <cell r="L48">
            <v>2.8333333333333335</v>
          </cell>
          <cell r="M48">
            <v>3.4516129032258065</v>
          </cell>
          <cell r="N48">
            <v>2.7333333333333334</v>
          </cell>
        </row>
        <row r="49">
          <cell r="B49" t="str">
            <v>Mol LIMO</v>
          </cell>
          <cell r="C49">
            <v>2.935483870967742</v>
          </cell>
          <cell r="D49">
            <v>2.064516129032258</v>
          </cell>
          <cell r="E49">
            <v>2.5714285714285716</v>
          </cell>
          <cell r="F49">
            <v>1.935483870967742</v>
          </cell>
          <cell r="G49">
            <v>1.9333333333333333</v>
          </cell>
          <cell r="H49">
            <v>1.8709677419354838</v>
          </cell>
          <cell r="I49">
            <v>2.0666666666666669</v>
          </cell>
          <cell r="J49">
            <v>2.3225806451612905</v>
          </cell>
          <cell r="K49">
            <v>2.4516129032258065</v>
          </cell>
          <cell r="L49">
            <v>2.4</v>
          </cell>
          <cell r="M49">
            <v>1.903225806451613</v>
          </cell>
          <cell r="N49">
            <v>1.8333333333333333</v>
          </cell>
        </row>
        <row r="51">
          <cell r="B51" t="str">
            <v>GreenGo</v>
          </cell>
          <cell r="C51">
            <v>0.64516129032258063</v>
          </cell>
          <cell r="D51">
            <v>0.55000000000000004</v>
          </cell>
          <cell r="E51">
            <v>0.33333333333333331</v>
          </cell>
          <cell r="F51">
            <v>0.5714285714285714</v>
          </cell>
          <cell r="G51">
            <v>0.35</v>
          </cell>
          <cell r="H51">
            <v>0.68421052631578949</v>
          </cell>
          <cell r="I51">
            <v>0.56862745098039214</v>
          </cell>
          <cell r="J51">
            <v>0.80701754385964908</v>
          </cell>
          <cell r="K51">
            <v>0.5901639344262295</v>
          </cell>
          <cell r="L51">
            <v>0.52631578947368418</v>
          </cell>
          <cell r="M51">
            <v>0.550561797752809</v>
          </cell>
          <cell r="N51">
            <v>0.51063829787234039</v>
          </cell>
        </row>
        <row r="52">
          <cell r="B52" t="str">
            <v>Share Now</v>
          </cell>
          <cell r="C52">
            <v>0.35714285714285715</v>
          </cell>
          <cell r="D52">
            <v>0.36734693877551022</v>
          </cell>
          <cell r="E52">
            <v>0.40425531914893614</v>
          </cell>
          <cell r="F52">
            <v>0.33333333333333331</v>
          </cell>
          <cell r="G52">
            <v>0.38805970149253732</v>
          </cell>
          <cell r="H52">
            <v>0.5</v>
          </cell>
          <cell r="I52">
            <v>0.35869565217391303</v>
          </cell>
          <cell r="J52">
            <v>0.39130434782608697</v>
          </cell>
          <cell r="K52">
            <v>0.34905660377358488</v>
          </cell>
          <cell r="L52">
            <v>0.29411764705882354</v>
          </cell>
          <cell r="M52">
            <v>0.25233644859813081</v>
          </cell>
          <cell r="N52">
            <v>0.15853658536585366</v>
          </cell>
        </row>
        <row r="53">
          <cell r="B53" t="str">
            <v>Mol LIMO</v>
          </cell>
          <cell r="C53">
            <v>0.50549450549450547</v>
          </cell>
          <cell r="D53">
            <v>0.578125</v>
          </cell>
          <cell r="E53">
            <v>0.41666666666666669</v>
          </cell>
          <cell r="F53">
            <v>0.43333333333333335</v>
          </cell>
          <cell r="G53">
            <v>0.44827586206896552</v>
          </cell>
          <cell r="H53">
            <v>0.67241379310344829</v>
          </cell>
          <cell r="I53">
            <v>0.5161290322580645</v>
          </cell>
          <cell r="J53">
            <v>0.54166666666666663</v>
          </cell>
          <cell r="K53">
            <v>0.39473684210526316</v>
          </cell>
          <cell r="L53">
            <v>0.54166666666666663</v>
          </cell>
          <cell r="M53">
            <v>0.23728813559322035</v>
          </cell>
          <cell r="N53">
            <v>0.30909090909090908</v>
          </cell>
        </row>
      </sheetData>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hnea" refreshedDate="44936.772348842591" createdVersion="8" refreshedVersion="8" minRefreshableVersion="3" recordCount="67" xr:uid="{2B90FAB6-332C-4DB1-B3B7-1C4E2A20F93A}">
  <cacheSource type="worksheet">
    <worksheetSource ref="A1:AL68" sheet="A(z) 1. lapon lévő válaszok más"/>
  </cacheSource>
  <cacheFields count="38">
    <cacheField name="Időbélyeg" numFmtId="164">
      <sharedItems containsSemiMixedTypes="0" containsNonDate="0" containsDate="1" containsString="0" minDate="2022-12-06T22:09:49" maxDate="2022-12-19T20:02:33"/>
    </cacheField>
    <cacheField name="Kérem adja meg a nemét!" numFmtId="0">
      <sharedItems/>
    </cacheField>
    <cacheField name="Kérem adja meg a születési évét!" numFmtId="0">
      <sharedItems containsSemiMixedTypes="0" containsString="0" containsNumber="1" containsInteger="1" minValue="1973" maxValue="2003"/>
    </cacheField>
    <cacheField name="Az Ön lakóhelye ?" numFmtId="0">
      <sharedItems/>
    </cacheField>
    <cacheField name="Az Ön legmagasabb iskolai végzettsége?" numFmtId="0">
      <sharedItems/>
    </cacheField>
    <cacheField name="Miért döntött úgy, hogy a közösségi autómegosztást használja? (több válasz is jelölhető)" numFmtId="0">
      <sharedItems/>
    </cacheField>
    <cacheField name="Használt már külföldön is autómegosztó szolgáltatást? Ha igen, melyiket?" numFmtId="0">
      <sharedItems/>
    </cacheField>
    <cacheField name="Mióta használja a közösségi autómegosztó szolgáltatást vagy szolgáltatásokat? (hónapokban)" numFmtId="0">
      <sharedItems containsMixedTypes="1" containsNumber="1" minValue="1" maxValue="72"/>
    </cacheField>
    <cacheField name="Melyik autó megosztó szolgáltatást használja? (több is be jelölhető)" numFmtId="0">
      <sharedItems/>
    </cacheField>
    <cacheField name="Melyik autó megosztó szolgáltatást használja? (több is be jelölhető)2" numFmtId="165">
      <sharedItems containsSemiMixedTypes="0" containsString="0" containsNumber="1" containsInteger="1" minValue="10" maxValue="111"/>
    </cacheField>
    <cacheField name="Mért döntött az adott cég mellett?" numFmtId="0">
      <sharedItems/>
    </cacheField>
    <cacheField name="Meg van elégedve a cég szolgáltatásaival?" numFmtId="0">
      <sharedItems/>
    </cacheField>
    <cacheField name="Melyik autó megosztó szolgáltatást használja gyakrabban?" numFmtId="0">
      <sharedItems count="3">
        <s v="GreenGo"/>
        <s v="Share Now"/>
        <s v="MOL Limo"/>
      </sharedItems>
    </cacheField>
    <cacheField name="Milyen rendszerességgel használja Ön az autómegosztást?" numFmtId="0">
      <sharedItems containsBlank="1"/>
    </cacheField>
    <cacheField name="Igénybe veszi-e Ön a havidíjas szolgáltatást?" numFmtId="0">
      <sharedItems containsBlank="1"/>
    </cacheField>
    <cacheField name="Mire használja szolgáltatást? (több is jelölhető)" numFmtId="0">
      <sharedItems containsBlank="1"/>
    </cacheField>
    <cacheField name="Mekkora volt a legnagyobb távolság, amit megtett a szolgáltató autójával egy nap alatt? (km-ben megadva) " numFmtId="0">
      <sharedItems containsString="0" containsBlank="1" containsNumber="1" containsInteger="1" minValue="10" maxValue="300"/>
    </cacheField>
    <cacheField name="Mennyi ideig bérelte megszakítás nélkül? (órában megadva)" numFmtId="0">
      <sharedItems containsString="0" containsBlank="1" containsNumber="1" minValue="0.6" maxValue="60"/>
    </cacheField>
    <cacheField name="Igénybe szokta-e venni az XXL-es autó bérlését? (Opel Combo Cargo)" numFmtId="0">
      <sharedItems containsBlank="1"/>
    </cacheField>
    <cacheField name="Ha igen, akkor mennyire befolyásolta Önt abban, hogy a MOL Limo szolgáltatót válassza? " numFmtId="0">
      <sharedItems containsString="0" containsBlank="1" containsNumber="1" containsInteger="1" minValue="5" maxValue="5"/>
    </cacheField>
    <cacheField name="Befolyásolta a döntését, hogy a szolgáltatónál nem lehet élő állatot szállítani a járművekkel?" numFmtId="0">
      <sharedItems containsBlank="1"/>
    </cacheField>
    <cacheField name="Mennyire gondolja tisztának a cég autóit?(1-egyáltalán, 5-nagyon, meg vagyok vele elégedve)" numFmtId="0">
      <sharedItems containsString="0" containsBlank="1" containsNumber="1" containsInteger="1" minValue="2" maxValue="4"/>
    </cacheField>
    <cacheField name="Az ügyfélszolgálat szolgáltatásaival mennyire van megelégedve ? (0-4 negatív élmény 5 semleges 6-10 pozitív)" numFmtId="0">
      <sharedItems containsString="0" containsBlank="1" containsNumber="1" containsInteger="1" minValue="6" maxValue="9"/>
    </cacheField>
    <cacheField name="Kérem írja le, ha volt negatív vagy pozitív tapasztalata a céggel kapcsolatban!" numFmtId="0">
      <sharedItems containsBlank="1"/>
    </cacheField>
    <cacheField name="Milyen rendszerességgel használja Ön az autómegosztást?2" numFmtId="0">
      <sharedItems containsBlank="1"/>
    </cacheField>
    <cacheField name="Igénybe veszi-e Ön a havidíjas szolgáltatást?2" numFmtId="0">
      <sharedItems containsBlank="1"/>
    </cacheField>
    <cacheField name="Mire használja szolgáltatást? (több is jelölhető)2" numFmtId="0">
      <sharedItems containsBlank="1"/>
    </cacheField>
    <cacheField name="Mekkora volt a legnagyobb távolság, amit meg tett a szolgáltató autójával egy nap? (km-ben megadva) " numFmtId="0">
      <sharedItems containsString="0" containsBlank="1" containsNumber="1" containsInteger="1" minValue="10" maxValue="500"/>
    </cacheField>
    <cacheField name="Mennyi ideig bérelte megszakítás nélkül? (órában megadva)2" numFmtId="0">
      <sharedItems containsBlank="1" containsMixedTypes="1" containsNumber="1" minValue="0.5" maxValue="72"/>
    </cacheField>
    <cacheField name="Mennyire befolyásolta Önt szolgáltató választásnál, hogy az autó töltésekor vagy tankolásakor felmerülő költségeket Share now szolgáltató állja? (1-2 negatív, 3 semleges, 4-5 pozítív)" numFmtId="0">
      <sharedItems containsString="0" containsBlank="1" containsNumber="1" containsInteger="1" minValue="1" maxValue="5"/>
    </cacheField>
    <cacheField name="Igénybe szokta-e venni az autó házhoz rendelés funkciót?" numFmtId="0">
      <sharedItems containsBlank="1"/>
    </cacheField>
    <cacheField name="Ha igénybe veszi az autó házhoz rendelés funkciót, mennyire befolyásolta Önt, hogy emiatt ezt (Share Now) a szolgáltatót válassza?" numFmtId="0">
      <sharedItems containsString="0" containsBlank="1" containsNumber="1" containsInteger="1" minValue="1" maxValue="5"/>
    </cacheField>
    <cacheField name="A döntését hogyan befolyásolta, hogy állatot is lehet szállítani a cég autóival?" numFmtId="0">
      <sharedItems containsBlank="1"/>
    </cacheField>
    <cacheField name="Mennyire gondolja tisztának a cég autóit? (1-Egyáltalán, 5-Nagyon, meg vagyok vele elégedve)" numFmtId="0">
      <sharedItems containsString="0" containsBlank="1" containsNumber="1" containsInteger="1" minValue="3" maxValue="5"/>
    </cacheField>
    <cacheField name="Az ügyfélszolgálat szolgáltatásaival mennyire van megelégedve ? (0-4 negatív élmény 5 semleges 6-10 pozitív)2" numFmtId="0">
      <sharedItems containsString="0" containsBlank="1" containsNumber="1" containsInteger="1" minValue="5" maxValue="10"/>
    </cacheField>
    <cacheField name="Kérem írja le, ha volt negatív vagy pozitív tapasztalata a céggel kapcsolatban!2" numFmtId="0">
      <sharedItems containsBlank="1"/>
    </cacheField>
    <cacheField name="Milyen rendszerességgel használja Ön az autómegosztást?3" numFmtId="0">
      <sharedItems containsBlank="1"/>
    </cacheField>
    <cacheField name="Igénybe veszi-e Ön a havidíjas szolgáltatást?3"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7">
  <r>
    <d v="2022-12-06T22:09:49"/>
    <s v="Férfi"/>
    <n v="1980"/>
    <s v="Budapest"/>
    <s v="Felsőoktatási szakképzés"/>
    <s v="Új modellek kipróbálása"/>
    <s v="Nem használtam még."/>
    <n v="24"/>
    <s v="Share Now, GreenGo"/>
    <n v="110"/>
    <s v="A cég alap díjai voltak számomra meggyőzőek"/>
    <s v="Igen"/>
    <x v="0"/>
    <m/>
    <m/>
    <m/>
    <m/>
    <m/>
    <m/>
    <m/>
    <m/>
    <m/>
    <m/>
    <m/>
    <m/>
    <m/>
    <m/>
    <m/>
    <m/>
    <m/>
    <m/>
    <m/>
    <m/>
    <m/>
    <m/>
    <m/>
    <s v="Hetente többször"/>
    <s v="Fizettem már elő"/>
  </r>
  <r>
    <d v="2022-12-06T22:18:21"/>
    <s v="Férfi"/>
    <n v="1990"/>
    <s v="Budapest"/>
    <s v="Felsőoktatási szakképzés"/>
    <s v="Saját autó hiánya, Költséghatékonyabb, mint a saját autó fenntartása, Környezettudatosság"/>
    <s v="Nem használtam még."/>
    <n v="72"/>
    <s v="Share Now, GreenGo"/>
    <n v="110"/>
    <s v="A GG volt az első. Pár hónaposak voltak, amikor kipróbáltuk. Különösen tetszett, hogy elektromosak az autók, így nem nagyon váltottunk. "/>
    <s v="Igen"/>
    <x v="0"/>
    <m/>
    <m/>
    <m/>
    <m/>
    <m/>
    <m/>
    <m/>
    <m/>
    <m/>
    <m/>
    <m/>
    <m/>
    <m/>
    <m/>
    <m/>
    <m/>
    <m/>
    <m/>
    <m/>
    <m/>
    <m/>
    <m/>
    <m/>
    <s v="Hetente"/>
    <s v="Igen, rendszeres előfizető vagyok"/>
  </r>
  <r>
    <d v="2022-12-06T22:22:07"/>
    <s v="Férfi"/>
    <n v="1994"/>
    <s v="Budapest"/>
    <s v="Felsőoktatási szakképzés"/>
    <s v="Ingyenes parkolás, csak 1 útra kell az autó idő spórolás miatt"/>
    <s v="Nem használtam még."/>
    <n v="40"/>
    <s v="GreenGo, MOL Limo"/>
    <n v="11"/>
    <s v="A cég kedvezményei és csomagja"/>
    <s v="Igen"/>
    <x v="0"/>
    <m/>
    <m/>
    <m/>
    <m/>
    <m/>
    <m/>
    <m/>
    <m/>
    <m/>
    <m/>
    <m/>
    <m/>
    <m/>
    <m/>
    <m/>
    <m/>
    <m/>
    <m/>
    <m/>
    <m/>
    <m/>
    <m/>
    <m/>
    <s v="Havonta"/>
    <s v="Nem"/>
  </r>
  <r>
    <d v="2022-12-06T22:33:06"/>
    <s v="Férfi"/>
    <n v="2001"/>
    <s v="Budapest"/>
    <s v="Szakmunkásképző/Technikum"/>
    <s v="Új modellek kipróbálása, Gyorsabb mint a tömegközlekedés (általában)"/>
    <s v="Nem használtam még."/>
    <n v="11"/>
    <s v="Share Now, GreenGo, MOL Limo"/>
    <n v="111"/>
    <s v="A cég kedvezményei és csomagja"/>
    <s v="Igen"/>
    <x v="1"/>
    <m/>
    <m/>
    <m/>
    <m/>
    <m/>
    <m/>
    <m/>
    <m/>
    <m/>
    <m/>
    <m/>
    <s v="Havonta"/>
    <s v="Fizettem már elő"/>
    <s v="Munkába/hazajárás"/>
    <n v="10"/>
    <n v="0.5"/>
    <n v="5"/>
    <s v="Nem"/>
    <n v="2"/>
    <s v="Nem befolyásolta"/>
    <n v="3"/>
    <n v="8"/>
    <m/>
    <s v="Évente többször"/>
    <s v="Nem"/>
  </r>
  <r>
    <d v="2022-12-06T22:42:50"/>
    <s v="Férfi"/>
    <n v="1981"/>
    <s v="Budapest"/>
    <s v="Diploma"/>
    <s v="Új modellek kipróbálása, Saját autó szervizelése alatt használtam/használom, Környezettudatosság"/>
    <s v="Nem használtam még."/>
    <n v="24"/>
    <s v="Share Now"/>
    <n v="100"/>
    <s v="A cég autó flottája volt ami meggyőzőtt"/>
    <s v="Igen"/>
    <x v="1"/>
    <m/>
    <m/>
    <m/>
    <m/>
    <m/>
    <m/>
    <m/>
    <m/>
    <m/>
    <m/>
    <m/>
    <s v="Havonta többször"/>
    <s v="Igen, rendszeres előfizető vagyok"/>
    <s v="Bármihez, ha valahova el kell mennem"/>
    <n v="500"/>
    <n v="24"/>
    <n v="5"/>
    <s v="Igen"/>
    <n v="5"/>
    <s v="Nem befolyásolta"/>
    <n v="4"/>
    <n v="10"/>
    <m/>
    <m/>
    <m/>
  </r>
  <r>
    <d v="2022-12-06T23:08:17"/>
    <s v="Férfi"/>
    <n v="2003"/>
    <s v="Budapest"/>
    <s v="Érettségi"/>
    <s v="Új modellek kipróbálása, Költséghatékonyabb, mint a saját autó fenntartása"/>
    <s v="Nem használtam még."/>
    <n v="2"/>
    <s v="Share Now"/>
    <n v="100"/>
    <s v="A cég autó flottája volt ami meggyőzőtt"/>
    <s v="Igen"/>
    <x v="1"/>
    <m/>
    <m/>
    <m/>
    <m/>
    <m/>
    <m/>
    <m/>
    <m/>
    <m/>
    <m/>
    <m/>
    <s v="Hetente többször"/>
    <s v="Nem"/>
    <s v="Munkába/hazajárás, Bármihez, ha valahova el kell mennem"/>
    <n v="25"/>
    <n v="1"/>
    <n v="5"/>
    <s v="Nem"/>
    <m/>
    <s v="Nem befolyásolta"/>
    <n v="4"/>
    <n v="6"/>
    <m/>
    <m/>
    <m/>
  </r>
  <r>
    <d v="2022-12-06T23:42:57"/>
    <s v="Férfi"/>
    <n v="2002"/>
    <s v="Megyei jogú város"/>
    <s v="Érettségi"/>
    <s v="Saját autó hiánya, Új modellek kipróbálása, Költséghatékonyabb, mint a saját autó fenntartása, Környezettudatosság"/>
    <s v="Nem használtam még."/>
    <n v="12"/>
    <s v="Share Now, MOL Limo"/>
    <n v="101"/>
    <s v="A cég kedvezményei és csomagja"/>
    <s v="Igen"/>
    <x v="1"/>
    <m/>
    <m/>
    <m/>
    <m/>
    <m/>
    <m/>
    <m/>
    <m/>
    <m/>
    <m/>
    <m/>
    <s v="Hetente többször"/>
    <s v="Igen, rendszeres előfizető vagyok"/>
    <s v="Munkába/hazajárás, Bármihez, ha valahova el kell mennem"/>
    <n v="10"/>
    <n v="1"/>
    <n v="5"/>
    <s v="Nem, de tervezem"/>
    <m/>
    <s v="Nem befolyásolta"/>
    <n v="4"/>
    <n v="10"/>
    <m/>
    <m/>
    <m/>
  </r>
  <r>
    <d v="2022-12-07T01:07:27"/>
    <s v="Férfi"/>
    <n v="1985"/>
    <s v="Budapest"/>
    <s v="Diploma"/>
    <s v="Saját autó hiánya, Új modellek kipróbálása"/>
    <s v="Nem használtam még."/>
    <n v="48"/>
    <s v="Share Now, GreenGo, MOL Limo"/>
    <n v="111"/>
    <s v="A cég alap díjai voltak számomra meggyőzőek"/>
    <s v="Igen"/>
    <x v="0"/>
    <m/>
    <m/>
    <m/>
    <m/>
    <m/>
    <m/>
    <m/>
    <m/>
    <m/>
    <m/>
    <m/>
    <m/>
    <m/>
    <m/>
    <m/>
    <m/>
    <m/>
    <m/>
    <m/>
    <m/>
    <m/>
    <m/>
    <m/>
    <s v="Hetente"/>
    <s v="Igen, rendszeres előfizető vagyok"/>
  </r>
  <r>
    <d v="2022-12-07T07:03:28"/>
    <s v="Férfi"/>
    <n v="1986"/>
    <s v="Budapest"/>
    <s v="Diploma"/>
    <s v="Saját autó hiánya, Költséghatékonyabb, mint a saját autó fenntartása"/>
    <s v="Nem használtam még."/>
    <n v="39"/>
    <s v="GreenGo"/>
    <n v="10"/>
    <s v="A cég kedvezményei és csomagja"/>
    <s v="Igen"/>
    <x v="0"/>
    <m/>
    <m/>
    <m/>
    <m/>
    <m/>
    <m/>
    <m/>
    <m/>
    <m/>
    <m/>
    <m/>
    <m/>
    <m/>
    <m/>
    <m/>
    <m/>
    <m/>
    <m/>
    <m/>
    <m/>
    <m/>
    <m/>
    <m/>
    <s v="Havonta"/>
    <s v="Igen, rendszeres előfizető vagyok"/>
  </r>
  <r>
    <d v="2022-12-07T07:52:55"/>
    <s v="Férfi"/>
    <n v="1986"/>
    <s v="Budapest"/>
    <s v="Diploma"/>
    <s v="Saját autó hiánya, Új modellek kipróbálása"/>
    <s v="Share Now"/>
    <n v="12"/>
    <s v="Share Now, MOL Limo"/>
    <n v="101"/>
    <s v="A cég autó flottája volt ami meggyőzőtt"/>
    <s v="Igen"/>
    <x v="1"/>
    <m/>
    <m/>
    <m/>
    <m/>
    <m/>
    <m/>
    <m/>
    <m/>
    <m/>
    <m/>
    <m/>
    <s v="Havonta többször"/>
    <s v="Fizettem már elő"/>
    <s v="Munkába/hazajárás, Egész napokra bérlem, Bármihez, ha valahova el kell mennem"/>
    <n v="250"/>
    <n v="23"/>
    <n v="5"/>
    <s v="Nem"/>
    <m/>
    <s v="Volt alkalom, amikor ez szempont volt."/>
    <n v="4"/>
    <n v="5"/>
    <m/>
    <m/>
    <m/>
  </r>
  <r>
    <d v="2022-12-07T10:01:48"/>
    <s v="Nő"/>
    <n v="1986"/>
    <s v="Budapest"/>
    <s v="Diploma"/>
    <s v="Új modellek kipróbálása, Saját autó szervizelése alatt használtam/használom"/>
    <s v="Nem használtam még."/>
    <n v="7"/>
    <s v="GreenGo, MOL Limo"/>
    <n v="11"/>
    <s v="Ezekből időnként előfordul, hogy van a környékemen autó."/>
    <s v="Igen"/>
    <x v="2"/>
    <s v="Évente többször"/>
    <s v="Fizettem már elő"/>
    <s v="Kirándulások alkalmával, Bármihez, ha valahova el kell mennem"/>
    <n v="300"/>
    <n v="60"/>
    <s v="Nem"/>
    <m/>
    <s v="Nem befolyásolta"/>
    <n v="4"/>
    <n v="9"/>
    <m/>
    <m/>
    <m/>
    <m/>
    <m/>
    <m/>
    <m/>
    <m/>
    <m/>
    <m/>
    <m/>
    <m/>
    <m/>
    <m/>
    <m/>
  </r>
  <r>
    <d v="2022-12-07T11:16:32"/>
    <s v="Férfi"/>
    <n v="1997"/>
    <s v="Budapest"/>
    <s v="Diploma"/>
    <s v="Saját autó hiánya, Új modellek kipróbálása, Költséghatékonyabb, mint a saját autó fenntartása, Környezettudatosság"/>
    <s v="Nem használtam még."/>
    <n v="60"/>
    <s v="Share Now, GreenGo, MOL Limo"/>
    <n v="111"/>
    <s v="A greengo-t használom a legtöbbet mert az a legolcsóbb, de ha gyorsan kell a közelben autó akkor van, hogy másik szolgáltatóval megyek."/>
    <s v="Igen"/>
    <x v="0"/>
    <m/>
    <m/>
    <m/>
    <m/>
    <m/>
    <m/>
    <m/>
    <m/>
    <m/>
    <m/>
    <m/>
    <m/>
    <m/>
    <m/>
    <m/>
    <m/>
    <m/>
    <m/>
    <m/>
    <m/>
    <m/>
    <m/>
    <m/>
    <s v="Havonta többször"/>
    <s v="Fizettem már elő"/>
  </r>
  <r>
    <d v="2022-12-07T12:13:39"/>
    <s v="Férfi"/>
    <n v="1977"/>
    <s v="Pest megye"/>
    <s v="Diploma"/>
    <s v="Új modellek kipróbálása, Saját autó szervizelése alatt használtam/használom, Környezettudatosság, Sokszor gyorsabb mint a bkv több átszállással.  Kultúrált,  nincs tele csövesekkel,  van fűtés,  zene... stb"/>
    <s v="Nem használtam még."/>
    <n v="30"/>
    <s v="Share Now, GreenGo, MOL Limo"/>
    <n v="111"/>
    <s v="A cég kedvezményei és csomagja"/>
    <s v="Igen"/>
    <x v="0"/>
    <m/>
    <m/>
    <m/>
    <m/>
    <m/>
    <m/>
    <m/>
    <m/>
    <m/>
    <m/>
    <m/>
    <m/>
    <m/>
    <m/>
    <m/>
    <m/>
    <m/>
    <m/>
    <m/>
    <m/>
    <m/>
    <m/>
    <m/>
    <s v="Hetente"/>
    <s v="Igen, rendszeres előfizető vagyok"/>
  </r>
  <r>
    <d v="2022-12-07T12:39:11"/>
    <s v="Férfi"/>
    <n v="2001"/>
    <s v="Budapest"/>
    <s v="Érettségi"/>
    <s v="Saját autó hiánya, Új modellek kipróbálása"/>
    <s v="Nem használtam még."/>
    <n v="1"/>
    <s v="GreenGo"/>
    <n v="10"/>
    <s v="A cég alap díjai voltak számomra meggyőzőek"/>
    <s v="Igen"/>
    <x v="0"/>
    <m/>
    <m/>
    <m/>
    <m/>
    <m/>
    <m/>
    <m/>
    <m/>
    <m/>
    <m/>
    <m/>
    <m/>
    <m/>
    <m/>
    <m/>
    <m/>
    <m/>
    <m/>
    <m/>
    <m/>
    <m/>
    <m/>
    <m/>
    <s v="Hetente"/>
    <s v="Igen, rendszeres előfizető vagyok"/>
  </r>
  <r>
    <d v="2022-12-07T12:40:53"/>
    <s v="Férfi"/>
    <n v="1983"/>
    <s v="Budapest"/>
    <s v="Diploma"/>
    <s v="Új modellek kipróbálása, Környezettudatosság"/>
    <s v="Share Now"/>
    <n v="60"/>
    <s v="Share Now, GreenGo, MOL Limo"/>
    <n v="111"/>
    <s v="Nem teszek különbséget a szolgáltatók között. Azért használom mindhármat, hogy minél több helyen tudjam használni a közösségi autómegosztást, ne legyen az, hogy pl. az adott szolgáltatónak éppen nincs ott autója. "/>
    <s v="Igen"/>
    <x v="2"/>
    <s v="Havonta többször"/>
    <s v="Nem és nem is tervezem"/>
    <s v="Munkába/hazajárás, Bármihez, ha valahova el kell mennem"/>
    <n v="100"/>
    <n v="4"/>
    <s v="Igen"/>
    <n v="5"/>
    <s v="Nem befolyásolta"/>
    <n v="3"/>
    <n v="6"/>
    <s v="Pozitív tapasztalat: időszakos akciók, kedvezmények Negatív tapasztalat: sokszor koszos, mocskos belsőtér néha kutya szőrrel, taknyos zsebkendővel, cigicsikkel fűszerezve. "/>
    <m/>
    <m/>
    <m/>
    <m/>
    <m/>
    <m/>
    <m/>
    <m/>
    <m/>
    <m/>
    <m/>
    <m/>
    <m/>
    <m/>
  </r>
  <r>
    <d v="2022-12-07T12:52:22"/>
    <s v="Férfi"/>
    <n v="1983"/>
    <s v="Budapest"/>
    <s v="Diploma"/>
    <s v="Új modellek kipróbálása, Költséghatékonyabb, mint a saját autó fenntartása, Környezettudatosság"/>
    <s v="Nem használtam még."/>
    <n v="24"/>
    <s v="Share Now, GreenGo, MOL Limo"/>
    <n v="111"/>
    <s v="A cég autó flottája volt ami meggyőzőtt"/>
    <s v="Igen"/>
    <x v="1"/>
    <m/>
    <m/>
    <m/>
    <m/>
    <m/>
    <m/>
    <m/>
    <m/>
    <m/>
    <m/>
    <m/>
    <s v="Havonta többször"/>
    <s v="Igen, rendszeres előfizető vagyok"/>
    <s v="Kirándulások alkalmával, Bármihez, ha valahova el kell mennem"/>
    <n v="170"/>
    <n v="24"/>
    <n v="5"/>
    <s v="Nem"/>
    <n v="5"/>
    <s v="Nem befolyásolta"/>
    <n v="4"/>
    <n v="10"/>
    <m/>
    <m/>
    <m/>
  </r>
  <r>
    <d v="2022-12-07T12:56:43"/>
    <s v="Férfi"/>
    <n v="1987"/>
    <s v="Budapest"/>
    <s v="Diploma"/>
    <s v="Saját autó hiánya, Költséghatékonyabb, mint a saját autó fenntartása"/>
    <s v="Nem használtam még."/>
    <n v="55"/>
    <s v="Share Now, GreenGo, MOL Limo"/>
    <n v="111"/>
    <s v="A cég kedvezményei és csomagja"/>
    <s v="Igen"/>
    <x v="0"/>
    <m/>
    <m/>
    <m/>
    <m/>
    <m/>
    <m/>
    <m/>
    <m/>
    <m/>
    <m/>
    <m/>
    <m/>
    <m/>
    <m/>
    <m/>
    <m/>
    <m/>
    <m/>
    <m/>
    <m/>
    <m/>
    <m/>
    <m/>
    <s v="Hetente"/>
    <s v="Nem és nem is tervezem"/>
  </r>
  <r>
    <d v="2022-12-07T13:26:44"/>
    <s v="Férfi"/>
    <n v="2001"/>
    <s v="Budapest"/>
    <s v="Érettségi"/>
    <s v="Új modellek kipróbálása, Költséghatékonyabb, mint a saját autó fenntartása"/>
    <s v="Nem használtam még."/>
    <n v="14"/>
    <s v="Share Now, MOL Limo"/>
    <n v="101"/>
    <s v="A cég autó flottája volt ami meggyőzőtt"/>
    <s v="Igen"/>
    <x v="1"/>
    <m/>
    <m/>
    <m/>
    <m/>
    <m/>
    <m/>
    <m/>
    <m/>
    <m/>
    <m/>
    <m/>
    <s v="Hetente többször"/>
    <s v="Fizettem már elő"/>
    <s v="Bármihez, ha valahova el kell mennem"/>
    <n v="75"/>
    <n v="4"/>
    <n v="5"/>
    <s v="Nem"/>
    <m/>
    <s v="Nem befolyásolta"/>
    <n v="3"/>
    <n v="9"/>
    <m/>
    <m/>
    <m/>
  </r>
  <r>
    <d v="2022-12-07T13:46:30"/>
    <s v="Férfi"/>
    <n v="1993"/>
    <s v="Budapest"/>
    <s v="Felsőoktatási szakképzés"/>
    <s v="Költséghatékonyabb, mint a saját autó fenntartása"/>
    <s v="Nem használtam még."/>
    <n v="24"/>
    <s v="Share Now"/>
    <n v="100"/>
    <s v="A cég kedvezményei és csomagja"/>
    <s v="Igen"/>
    <x v="1"/>
    <m/>
    <m/>
    <m/>
    <m/>
    <m/>
    <m/>
    <m/>
    <m/>
    <m/>
    <m/>
    <m/>
    <s v="Havonta többször"/>
    <s v="Igen, rendszeres előfizető vagyok"/>
    <s v="Munkába/hazajárás, Egész napokra bérlem, Kirándulások alkalmával, Bármihez, ha valahova el kell mennem"/>
    <n v="127"/>
    <n v="24"/>
    <n v="5"/>
    <s v="Igen"/>
    <n v="5"/>
    <s v="Nem befolyásolta"/>
    <n v="3"/>
    <n v="10"/>
    <m/>
    <m/>
    <m/>
  </r>
  <r>
    <d v="2022-12-07T13:47:28"/>
    <s v="Nő"/>
    <n v="1980"/>
    <s v="Budapest"/>
    <s v="Diploma"/>
    <s v="Saját autó hiánya, Költséghatékonyabb, mint a saját autó fenntartása, Környezettudatosság"/>
    <s v="Nem használtam még."/>
    <n v="6"/>
    <s v="GreenGo"/>
    <n v="10"/>
    <s v="A cég kedvezményei és csomagja"/>
    <s v="Igen"/>
    <x v="0"/>
    <m/>
    <m/>
    <m/>
    <m/>
    <m/>
    <m/>
    <m/>
    <m/>
    <m/>
    <m/>
    <m/>
    <m/>
    <m/>
    <m/>
    <m/>
    <m/>
    <m/>
    <m/>
    <m/>
    <m/>
    <m/>
    <m/>
    <m/>
    <s v="Hetente többször"/>
    <s v="Igen, rendszeres előfizető vagyok"/>
  </r>
  <r>
    <d v="2022-12-07T13:51:34"/>
    <s v="Férfi"/>
    <n v="1999"/>
    <s v="Budapest"/>
    <s v="Diploma"/>
    <s v="Saját autó hiánya, Költséghatékonyabb, mint a saját autó fenntartása, Környezettudatosság"/>
    <s v="Nem használtam még."/>
    <n v="4"/>
    <s v="Share Now, GreenGo, MOL Limo"/>
    <n v="111"/>
    <s v="Greengo: Munkahelyi kedvezmény elektromos autók, ShareNow: diákkedvezmény "/>
    <s v="Igen"/>
    <x v="0"/>
    <m/>
    <m/>
    <m/>
    <m/>
    <m/>
    <m/>
    <m/>
    <m/>
    <m/>
    <m/>
    <m/>
    <m/>
    <m/>
    <m/>
    <m/>
    <m/>
    <m/>
    <m/>
    <m/>
    <m/>
    <m/>
    <m/>
    <m/>
    <s v="Hetente"/>
    <s v="Igen, rendszeres előfizető vagyok"/>
  </r>
  <r>
    <d v="2022-12-07T13:53:23"/>
    <s v="Férfi"/>
    <n v="1986"/>
    <s v="Budapest"/>
    <s v="Érettségi"/>
    <s v="Új modellek kipróbálása, Költséghatékonyabb, mint a saját autó fenntartása, néha olcsóbb, mint a belvárosi parkolás"/>
    <s v="share now, weshare"/>
    <n v="72"/>
    <s v="Share Now, GreenGo, MOL Limo"/>
    <n v="111"/>
    <s v="szolgáltatási terület"/>
    <s v="Igen"/>
    <x v="1"/>
    <m/>
    <m/>
    <m/>
    <m/>
    <m/>
    <m/>
    <m/>
    <m/>
    <m/>
    <m/>
    <m/>
    <s v="Hetente"/>
    <s v="Fizettem már elő"/>
    <s v="Munkába/hazajárás, Bármihez, ha valahova el kell mennem"/>
    <m/>
    <s v="x"/>
    <n v="4"/>
    <s v="Nem"/>
    <m/>
    <s v="Nem befolyásolta"/>
    <n v="4"/>
    <n v="6"/>
    <m/>
    <m/>
    <m/>
  </r>
  <r>
    <d v="2022-12-07T14:05:49"/>
    <s v="Férfi"/>
    <n v="1995"/>
    <s v="Budapest"/>
    <s v="Diploma"/>
    <s v="Van saját autóm, de a városban szinte csak az autómegosztós cégek autóit használom. "/>
    <s v="Share Now"/>
    <n v="36"/>
    <s v="Share Now, GreenGo, MOL Limo"/>
    <n v="111"/>
    <s v="A cég kedvezményei és csomagja"/>
    <s v="Igen"/>
    <x v="0"/>
    <m/>
    <m/>
    <m/>
    <m/>
    <m/>
    <m/>
    <m/>
    <m/>
    <m/>
    <m/>
    <m/>
    <m/>
    <m/>
    <m/>
    <m/>
    <m/>
    <m/>
    <m/>
    <m/>
    <m/>
    <m/>
    <m/>
    <m/>
    <s v="Naponta"/>
    <s v="Nem"/>
  </r>
  <r>
    <d v="2022-12-07T14:34:21"/>
    <s v="Férfi"/>
    <n v="1993"/>
    <s v="Budapest"/>
    <s v="Diploma"/>
    <s v="Új modellek kipróbálása, Csak egyirányú autóútra van igényem sok esetben"/>
    <s v="Nem használtam még."/>
    <n v="60"/>
    <s v="GreenGo"/>
    <n v="10"/>
    <s v="A cég alap díjai voltak számomra meggyőzőek"/>
    <s v="Igen"/>
    <x v="0"/>
    <m/>
    <m/>
    <m/>
    <m/>
    <m/>
    <m/>
    <m/>
    <m/>
    <m/>
    <m/>
    <m/>
    <m/>
    <m/>
    <m/>
    <m/>
    <m/>
    <m/>
    <m/>
    <m/>
    <m/>
    <m/>
    <m/>
    <m/>
    <s v="Havonta"/>
    <s v="Nem"/>
  </r>
  <r>
    <d v="2022-12-07T14:44:53"/>
    <s v="Férfi"/>
    <n v="1986"/>
    <s v="Budapest"/>
    <s v="Felsőoktatási szakképzés"/>
    <s v="Új modellek kipróbálása, belvárosban parkolás okán jobb ha azzal megyek, illetve ha egy irányban praktiks csak az autó, (pl étterembe megy az ember és inna 1 sört)"/>
    <s v="Nem használtam még."/>
    <n v="38"/>
    <s v="GreenGo, MOL Limo"/>
    <n v="11"/>
    <s v="első körben ki akartam próbálni az elektromos autózást"/>
    <s v="Igen"/>
    <x v="0"/>
    <m/>
    <m/>
    <m/>
    <m/>
    <m/>
    <m/>
    <m/>
    <m/>
    <m/>
    <m/>
    <m/>
    <m/>
    <m/>
    <m/>
    <m/>
    <m/>
    <m/>
    <m/>
    <m/>
    <m/>
    <m/>
    <m/>
    <m/>
    <s v="Évente többször"/>
    <s v="Nem"/>
  </r>
  <r>
    <d v="2022-12-07T14:46:34"/>
    <s v="Férfi"/>
    <n v="1984"/>
    <s v="Budapest"/>
    <s v="Érettségi"/>
    <s v="Saját autó hiánya, Költséghatékonyabb, mint a saját autó fenntartása"/>
    <s v="Nem használtam még."/>
    <n v="60"/>
    <s v="Share Now, GreenGo"/>
    <n v="110"/>
    <s v="A cég alap díjai voltak számomra meggyőzőek"/>
    <s v="Igen"/>
    <x v="0"/>
    <m/>
    <m/>
    <m/>
    <m/>
    <m/>
    <m/>
    <m/>
    <m/>
    <m/>
    <m/>
    <m/>
    <m/>
    <m/>
    <m/>
    <m/>
    <m/>
    <m/>
    <m/>
    <m/>
    <m/>
    <m/>
    <m/>
    <m/>
    <s v="Hetente többször"/>
    <s v="Igen, rendszeres előfizető vagyok"/>
  </r>
  <r>
    <d v="2022-12-07T14:48:41"/>
    <s v="Férfi"/>
    <n v="1991"/>
    <s v="Pest megye"/>
    <s v="Diploma"/>
    <s v="Költséghatékonyabb, mint a saját autó fenntartása, Környezettudatosság"/>
    <s v="Nem használtam még."/>
    <n v="3"/>
    <s v="Share Now, MOL Limo"/>
    <n v="101"/>
    <s v="A cég kedvezményei és csomagja"/>
    <s v="Igen"/>
    <x v="1"/>
    <m/>
    <m/>
    <m/>
    <m/>
    <m/>
    <m/>
    <m/>
    <m/>
    <m/>
    <m/>
    <m/>
    <s v="Hetente többször"/>
    <s v="Igen, rendszeres előfizető vagyok"/>
    <s v="Bármihez, ha valahova el kell mennem"/>
    <n v="40"/>
    <n v="2"/>
    <n v="5"/>
    <s v="Nem, de tervezem"/>
    <n v="4"/>
    <s v="Nem befolyásolta"/>
    <n v="4"/>
    <n v="10"/>
    <m/>
    <m/>
    <m/>
  </r>
  <r>
    <d v="2022-12-07T14:51:21"/>
    <s v="Férfi"/>
    <n v="1995"/>
    <s v="Budapest"/>
    <s v="Diploma"/>
    <s v="Saját autó hiánya, Új modellek kipróbálása, Költséghatékonyabb, mint a saját autó fenntartása, Környezettudatosság"/>
    <s v="Nem használtam még."/>
    <n v="36"/>
    <s v="GreenGo"/>
    <n v="10"/>
    <s v="A cég alap díjai voltak számomra meggyőzőek"/>
    <s v="Igen"/>
    <x v="0"/>
    <m/>
    <m/>
    <m/>
    <m/>
    <m/>
    <m/>
    <m/>
    <m/>
    <m/>
    <m/>
    <m/>
    <m/>
    <m/>
    <m/>
    <m/>
    <m/>
    <m/>
    <m/>
    <m/>
    <m/>
    <m/>
    <m/>
    <m/>
    <s v="Hetente többször"/>
    <s v="Nem"/>
  </r>
  <r>
    <d v="2022-12-07T15:04:56"/>
    <s v="Férfi"/>
    <n v="1998"/>
    <s v="Budapest"/>
    <s v="Érettségi"/>
    <s v="Saját autó hiánya, Új modellek kipróbálása, Költséghatékonyabb, mint a saját autó fenntartása"/>
    <s v="Share Now"/>
    <n v="7"/>
    <s v="Share Now, GreenGo, MOL Limo"/>
    <n v="111"/>
    <s v="A cég alap díjai voltak számomra meggyőzőek"/>
    <s v="Igen"/>
    <x v="0"/>
    <m/>
    <m/>
    <m/>
    <m/>
    <m/>
    <m/>
    <m/>
    <m/>
    <m/>
    <m/>
    <m/>
    <m/>
    <m/>
    <m/>
    <m/>
    <m/>
    <m/>
    <m/>
    <m/>
    <m/>
    <m/>
    <m/>
    <m/>
    <s v="Hetente"/>
    <s v="Fizettem már elő"/>
  </r>
  <r>
    <d v="2022-12-07T15:06:55"/>
    <s v="Férfi"/>
    <n v="2000"/>
    <s v="Budapest"/>
    <s v="Érettségi"/>
    <s v="Új modellek kipróbálása"/>
    <s v="Nem használtam még."/>
    <n v="13"/>
    <s v="Share Now, GreenGo, MOL Limo"/>
    <n v="111"/>
    <s v="A cég autó flottája volt ami meggyőzőtt"/>
    <s v="Igen"/>
    <x v="1"/>
    <m/>
    <m/>
    <m/>
    <m/>
    <m/>
    <m/>
    <m/>
    <m/>
    <m/>
    <m/>
    <m/>
    <s v="Havonta többször"/>
    <s v="Igen, rendszeres előfizető vagyok"/>
    <s v="Bármihez, ha valahova el kell mennem"/>
    <n v="10"/>
    <n v="0.5"/>
    <n v="5"/>
    <s v="Nem"/>
    <m/>
    <s v="Nem befolyásolta"/>
    <n v="4"/>
    <n v="8"/>
    <m/>
    <m/>
    <m/>
  </r>
  <r>
    <d v="2022-12-07T15:13:47"/>
    <s v="Férfi"/>
    <n v="1999"/>
    <s v="Budapest"/>
    <s v="Diploma"/>
    <s v="Saját autó hiánya"/>
    <s v="Nem használtam még."/>
    <n v="36"/>
    <s v="Share Now, GreenGo, MOL Limo"/>
    <n v="111"/>
    <s v="A cég alap díjai voltak számomra meggyőzőek"/>
    <s v="Igen"/>
    <x v="0"/>
    <m/>
    <m/>
    <m/>
    <m/>
    <m/>
    <m/>
    <m/>
    <m/>
    <m/>
    <m/>
    <m/>
    <m/>
    <m/>
    <m/>
    <m/>
    <m/>
    <m/>
    <m/>
    <m/>
    <m/>
    <m/>
    <m/>
    <m/>
    <s v="Naponta többször"/>
    <s v="Igen, rendszeres előfizető vagyok"/>
  </r>
  <r>
    <d v="2022-12-07T15:20:50"/>
    <s v="Férfi"/>
    <n v="1997"/>
    <s v="Budapest"/>
    <s v="Diploma"/>
    <s v="Saját autó hiánya"/>
    <s v="Nem használtam még."/>
    <n v="40"/>
    <s v="Share Now, GreenGo, MOL Limo"/>
    <n v="111"/>
    <s v="Ez a legolcsóbb (greengo), és legegyszerűbb használatra (pl. nem kell kulcsot a csomagtartóból kiszedni), meg jó, hogy eletromos és így gyors"/>
    <s v="Igen"/>
    <x v="0"/>
    <m/>
    <m/>
    <m/>
    <m/>
    <m/>
    <m/>
    <m/>
    <m/>
    <m/>
    <m/>
    <m/>
    <m/>
    <m/>
    <m/>
    <m/>
    <m/>
    <m/>
    <m/>
    <m/>
    <m/>
    <m/>
    <m/>
    <m/>
    <s v="Hetente többször"/>
    <s v="Igen, rendszeres előfizető vagyok"/>
  </r>
  <r>
    <d v="2022-12-07T15:30:07"/>
    <s v="Nő"/>
    <n v="2000"/>
    <s v="Budapest"/>
    <s v="Érettségi"/>
    <s v="Költséghatékonyabb, mint a saját autó fenntartása, Környezettudatosság"/>
    <s v="Nem használtam még."/>
    <n v="6"/>
    <s v="Share Now"/>
    <n v="100"/>
    <s v="A cég kedvezményei és csomagja"/>
    <s v="Igen"/>
    <x v="1"/>
    <m/>
    <m/>
    <m/>
    <m/>
    <m/>
    <m/>
    <m/>
    <m/>
    <m/>
    <m/>
    <m/>
    <s v="Havonta"/>
    <s v="Fizettem már elő"/>
    <s v="Kirándulások alkalmával, Bármihez, ha valahova el kell mennem"/>
    <n v="200"/>
    <n v="24"/>
    <n v="5"/>
    <s v="Nem"/>
    <n v="1"/>
    <s v="Nem befolyásolta"/>
    <n v="4"/>
    <n v="8"/>
    <m/>
    <m/>
    <m/>
  </r>
  <r>
    <d v="2022-12-07T15:30:51"/>
    <s v="Nő"/>
    <n v="1992"/>
    <s v="Budapest"/>
    <s v="Diploma"/>
    <s v="Saját autó hiánya, Környezettudatosság"/>
    <s v="Nem használtam még."/>
    <n v="6"/>
    <s v="GreenGo"/>
    <n v="10"/>
    <s v="Ez a szolgáltató érhető el azokon a helyeken ahol megfordulok"/>
    <s v="Igen"/>
    <x v="0"/>
    <m/>
    <m/>
    <m/>
    <m/>
    <m/>
    <m/>
    <m/>
    <m/>
    <m/>
    <m/>
    <m/>
    <m/>
    <m/>
    <m/>
    <m/>
    <m/>
    <m/>
    <m/>
    <m/>
    <m/>
    <m/>
    <m/>
    <m/>
    <s v="Naponta"/>
    <s v="Igen, rendszeres előfizető vagyok"/>
  </r>
  <r>
    <d v="2022-12-07T15:45:35"/>
    <s v="Nő"/>
    <n v="2000"/>
    <s v="Budapest"/>
    <s v="Felsőoktatási szakképzés"/>
    <s v="Saját autó hiánya"/>
    <s v="Nem használtam még."/>
    <n v="6"/>
    <s v="GreenGo"/>
    <n v="10"/>
    <s v="A cég alap díjai voltak számomra meggyőzőek"/>
    <s v="Igen"/>
    <x v="0"/>
    <m/>
    <m/>
    <m/>
    <m/>
    <m/>
    <m/>
    <m/>
    <m/>
    <m/>
    <m/>
    <m/>
    <m/>
    <m/>
    <m/>
    <m/>
    <m/>
    <m/>
    <m/>
    <m/>
    <m/>
    <m/>
    <m/>
    <m/>
    <s v="Havonta többször"/>
    <s v="Nem"/>
  </r>
  <r>
    <d v="2022-12-07T15:46:49"/>
    <s v="Férfi"/>
    <n v="1996"/>
    <s v="Budapest"/>
    <s v="Érettségi"/>
    <s v="Saját autó hiánya, Költséghatékonyabb, mint a saját autó fenntartása"/>
    <s v="Share Now"/>
    <n v="60"/>
    <s v="Share Now, GreenGo, MOL Limo"/>
    <n v="111"/>
    <s v="A cég alap díjai voltak számomra meggyőzőek"/>
    <s v="Igen"/>
    <x v="0"/>
    <m/>
    <m/>
    <m/>
    <m/>
    <m/>
    <m/>
    <m/>
    <m/>
    <m/>
    <m/>
    <m/>
    <m/>
    <m/>
    <m/>
    <m/>
    <m/>
    <m/>
    <m/>
    <m/>
    <m/>
    <m/>
    <m/>
    <m/>
    <s v="Hetente"/>
    <s v="Igen, rendszeres előfizető vagyok"/>
  </r>
  <r>
    <d v="2022-12-07T16:20:52"/>
    <s v="Nő"/>
    <n v="1998"/>
    <s v="Budapest"/>
    <s v="Diploma"/>
    <s v="Saját autó hiánya, Költséghatékonyabb, mint a saját autó fenntartása, Környezettudatosság"/>
    <s v="Nem használtam még."/>
    <n v="6"/>
    <s v="GreenGo"/>
    <n v="10"/>
    <s v="A cég kedvezményei és csomagja"/>
    <s v="Igen"/>
    <x v="0"/>
    <m/>
    <m/>
    <m/>
    <m/>
    <m/>
    <m/>
    <m/>
    <m/>
    <m/>
    <m/>
    <m/>
    <m/>
    <m/>
    <m/>
    <m/>
    <m/>
    <m/>
    <m/>
    <m/>
    <m/>
    <m/>
    <m/>
    <m/>
    <s v="Hetente többször"/>
    <s v="Igen, rendszeres előfizető vagyok"/>
  </r>
  <r>
    <d v="2022-12-07T17:01:24"/>
    <s v="Férfi"/>
    <n v="1992"/>
    <s v="Budapest"/>
    <s v="Diploma"/>
    <s v="Saját autó hiánya, Új modellek kipróbálása, Költséghatékonyabb, mint a saját autó fenntartása"/>
    <s v="Nem használtam még."/>
    <n v="19"/>
    <s v="GreenGo, MOL Limo"/>
    <n v="11"/>
    <s v="A cég alap díjai voltak számomra meggyőzőek"/>
    <s v="Igen"/>
    <x v="0"/>
    <m/>
    <m/>
    <m/>
    <m/>
    <m/>
    <m/>
    <m/>
    <m/>
    <m/>
    <m/>
    <m/>
    <m/>
    <m/>
    <m/>
    <m/>
    <m/>
    <m/>
    <m/>
    <m/>
    <m/>
    <m/>
    <m/>
    <m/>
    <s v="Hetente többször"/>
    <s v="Igen, rendszeres előfizető vagyok"/>
  </r>
  <r>
    <d v="2022-12-07T17:05:23"/>
    <s v="Nő"/>
    <n v="1992"/>
    <s v="Budapest"/>
    <s v="Diploma"/>
    <s v="Saját autó hiánya, Költséghatékonyabb, mint a saját autó fenntartása"/>
    <s v="Nem használtam még."/>
    <n v="60"/>
    <s v="Share Now, GreenGo"/>
    <n v="110"/>
    <s v="A cég kedvezményei és csomagja"/>
    <s v="Igen"/>
    <x v="0"/>
    <m/>
    <m/>
    <m/>
    <m/>
    <m/>
    <m/>
    <m/>
    <m/>
    <m/>
    <m/>
    <m/>
    <m/>
    <m/>
    <m/>
    <m/>
    <m/>
    <m/>
    <m/>
    <m/>
    <m/>
    <m/>
    <m/>
    <m/>
    <s v="Hetente többször"/>
    <s v="Igen, rendszeres előfizető vagyok"/>
  </r>
  <r>
    <d v="2022-12-07T17:08:37"/>
    <s v="Férfi"/>
    <n v="1996"/>
    <s v="Budapest"/>
    <s v="Diploma"/>
    <s v="Költséghatékonyabb, mint a saját autó fenntartása, Környezettudatosság"/>
    <s v="Nem használtam még."/>
    <n v="12"/>
    <s v="Share Now, GreenGo, MOL Limo"/>
    <n v="111"/>
    <s v="A cég autó flottája volt ami meggyőzőtt"/>
    <s v="Igen"/>
    <x v="0"/>
    <m/>
    <m/>
    <m/>
    <m/>
    <m/>
    <m/>
    <m/>
    <m/>
    <m/>
    <m/>
    <m/>
    <m/>
    <m/>
    <m/>
    <m/>
    <m/>
    <m/>
    <m/>
    <m/>
    <m/>
    <m/>
    <m/>
    <m/>
    <s v="Hetente többször"/>
    <s v="Igen, rendszeres előfizető vagyok"/>
  </r>
  <r>
    <d v="2022-12-07T17:37:43"/>
    <s v="Férfi"/>
    <n v="2002"/>
    <s v="Budapest"/>
    <s v="Érettségi"/>
    <s v="Új modellek kipróbálása, Költséghatékonyabb, mint a saját autó fenntartása, Környezettudatosság"/>
    <s v="Nem használtam még."/>
    <n v="9"/>
    <s v="Share Now, GreenGo, MOL Limo"/>
    <n v="111"/>
    <s v="A cég autó flottája volt ami meggyőzőtt"/>
    <s v="Igen"/>
    <x v="0"/>
    <m/>
    <m/>
    <m/>
    <m/>
    <m/>
    <m/>
    <m/>
    <m/>
    <m/>
    <m/>
    <m/>
    <m/>
    <m/>
    <m/>
    <m/>
    <m/>
    <m/>
    <m/>
    <m/>
    <m/>
    <m/>
    <m/>
    <m/>
    <s v="Hetente többször"/>
    <s v="Nem"/>
  </r>
  <r>
    <d v="2022-12-07T18:17:09"/>
    <s v="Férfi"/>
    <n v="1995"/>
    <s v="Budapest"/>
    <s v="Diploma"/>
    <s v="Költséghatékonyabb, mint a saját autó fenntartása"/>
    <s v="Go To"/>
    <n v="60"/>
    <s v="GreenGo, MOL Limo"/>
    <n v="11"/>
    <s v="A cég alap díjai voltak számomra meggyőzőek"/>
    <s v="Igen"/>
    <x v="0"/>
    <m/>
    <m/>
    <m/>
    <m/>
    <m/>
    <m/>
    <m/>
    <m/>
    <m/>
    <m/>
    <m/>
    <m/>
    <m/>
    <m/>
    <m/>
    <m/>
    <m/>
    <m/>
    <m/>
    <m/>
    <m/>
    <m/>
    <m/>
    <s v="Hetente"/>
    <s v="Igen, rendszeres előfizető vagyok"/>
  </r>
  <r>
    <d v="2022-12-07T18:26:04"/>
    <s v="Férfi"/>
    <n v="1977"/>
    <s v="Budapest"/>
    <s v="Érettségi"/>
    <s v="Költséghatékonyabb, mint a saját autó fenntartása"/>
    <s v="Nem használtam még."/>
    <n v="60"/>
    <s v="GreenGo"/>
    <n v="10"/>
    <s v="Legelsők voltak itthon"/>
    <s v="Igen"/>
    <x v="0"/>
    <m/>
    <m/>
    <m/>
    <m/>
    <m/>
    <m/>
    <m/>
    <m/>
    <m/>
    <m/>
    <m/>
    <m/>
    <m/>
    <m/>
    <m/>
    <m/>
    <m/>
    <m/>
    <m/>
    <m/>
    <m/>
    <m/>
    <m/>
    <s v="Évente többször"/>
    <s v="Fizettem már elő"/>
  </r>
  <r>
    <d v="2022-12-07T18:47:17"/>
    <s v="Nő"/>
    <n v="1988"/>
    <s v="Budapest"/>
    <s v="Diploma"/>
    <s v="Költséghatékonyabb, mint a saját autó fenntartása, Környezettudatosság"/>
    <s v="Nem használtam még."/>
    <n v="3"/>
    <s v="GreenGo"/>
    <n v="10"/>
    <s v="A cég autó flottája volt ami meggyőzőtt"/>
    <s v="Igen"/>
    <x v="0"/>
    <m/>
    <m/>
    <m/>
    <m/>
    <m/>
    <m/>
    <m/>
    <m/>
    <m/>
    <m/>
    <m/>
    <m/>
    <m/>
    <m/>
    <m/>
    <m/>
    <m/>
    <m/>
    <m/>
    <m/>
    <m/>
    <m/>
    <m/>
    <s v="Hetente többször"/>
    <s v="Igen, rendszeres előfizető vagyok"/>
  </r>
  <r>
    <d v="2022-12-07T19:36:58"/>
    <s v="Férfi"/>
    <n v="1999"/>
    <s v="Budapest"/>
    <s v="Diploma"/>
    <s v="Saját autó hiánya, Új modellek kipróbálása"/>
    <s v="Nem használtam még."/>
    <n v="24"/>
    <s v="Share Now"/>
    <n v="100"/>
    <s v="A cég autó flottája volt ami meggyőzőtt"/>
    <s v="Igen"/>
    <x v="1"/>
    <m/>
    <m/>
    <m/>
    <m/>
    <m/>
    <m/>
    <m/>
    <m/>
    <m/>
    <m/>
    <m/>
    <s v="Hetente többször"/>
    <s v="Nem"/>
    <s v="Munkába/hazajárás"/>
    <n v="20"/>
    <n v="2"/>
    <n v="1"/>
    <s v="Nem"/>
    <n v="1"/>
    <s v="Nem befolyásolta"/>
    <n v="4"/>
    <n v="8"/>
    <m/>
    <m/>
    <m/>
  </r>
  <r>
    <d v="2022-12-07T20:01:21"/>
    <s v="Nő"/>
    <n v="1977"/>
    <s v="Budapest"/>
    <s v="Diploma"/>
    <s v="Új modellek kipróbálása, Költséghatékonyabb, mint a saját autó fenntartása, Környezettudatosság"/>
    <s v="Nem használtam még."/>
    <n v="10"/>
    <s v="Share Now, GreenGo, MOL Limo"/>
    <n v="111"/>
    <s v="A cég alap díjai voltak számomra meggyőzőek"/>
    <s v="Igen"/>
    <x v="0"/>
    <m/>
    <m/>
    <m/>
    <m/>
    <m/>
    <m/>
    <m/>
    <m/>
    <m/>
    <m/>
    <m/>
    <m/>
    <m/>
    <m/>
    <m/>
    <m/>
    <m/>
    <m/>
    <m/>
    <m/>
    <m/>
    <m/>
    <m/>
    <s v="Hetente többször"/>
    <s v="Igen, rendszeres előfizető vagyok"/>
  </r>
  <r>
    <d v="2022-12-07T20:25:51"/>
    <s v="Férfi"/>
    <n v="1983"/>
    <s v="Pest megye"/>
    <s v="Diploma"/>
    <s v="Saját autó hiánya, Új modellek kipróbálása, Költséghatékonyabb, mint a saját autó fenntartása, Környezettudatosság"/>
    <s v="Nem használtam még."/>
    <n v="66"/>
    <s v="Share Now, GreenGo, MOL Limo"/>
    <n v="111"/>
    <s v="A cég kedvezményei és csomagja"/>
    <s v="Igen"/>
    <x v="0"/>
    <m/>
    <m/>
    <m/>
    <m/>
    <m/>
    <m/>
    <m/>
    <m/>
    <m/>
    <m/>
    <m/>
    <m/>
    <m/>
    <m/>
    <m/>
    <m/>
    <m/>
    <m/>
    <m/>
    <m/>
    <m/>
    <m/>
    <m/>
    <s v="Havonta többször"/>
    <s v="Igen, rendszeres előfizető vagyok"/>
  </r>
  <r>
    <d v="2022-12-07T20:58:49"/>
    <s v="Férfi"/>
    <n v="1999"/>
    <s v="Budapest"/>
    <s v="Érettségi"/>
    <s v="Saját autó hiánya, Új modellek kipróbálása, Költséghatékonyabb, mint a saját autó fenntartása"/>
    <s v="Nem használtam még."/>
    <n v="4"/>
    <s v="Share Now, GreenGo"/>
    <n v="110"/>
    <s v="A cég alap díjai voltak számomra meggyőzőek"/>
    <s v="Igen"/>
    <x v="0"/>
    <m/>
    <m/>
    <m/>
    <m/>
    <m/>
    <m/>
    <m/>
    <m/>
    <m/>
    <m/>
    <m/>
    <m/>
    <m/>
    <m/>
    <m/>
    <m/>
    <m/>
    <m/>
    <m/>
    <m/>
    <m/>
    <m/>
    <m/>
    <s v="Naponta többször"/>
    <s v="Igen, rendszeres előfizető vagyok"/>
  </r>
  <r>
    <d v="2022-12-07T21:00:02"/>
    <s v="Nő"/>
    <n v="1983"/>
    <s v="Budapest"/>
    <s v="Diploma"/>
    <s v="Költséghatékonyabb, mint a saját autó fenntartása"/>
    <s v="Nem használtam még."/>
    <n v="60"/>
    <s v="Share Now, GreenGo, MOL Limo"/>
    <n v="111"/>
    <s v="A cég kedvezményei és csomagja"/>
    <s v="Igen"/>
    <x v="1"/>
    <m/>
    <m/>
    <m/>
    <m/>
    <m/>
    <m/>
    <m/>
    <m/>
    <m/>
    <m/>
    <m/>
    <s v="Naponta többször"/>
    <s v="Igen, rendszeres előfizető vagyok"/>
    <s v="Munkába/hazajárás, Bármihez, ha valahova el kell mennem"/>
    <n v="120"/>
    <n v="24"/>
    <n v="5"/>
    <s v="Nem, de tervezem"/>
    <n v="5"/>
    <s v="Nem befolyásolta"/>
    <n v="4"/>
    <n v="9"/>
    <m/>
    <m/>
    <m/>
  </r>
  <r>
    <d v="2022-12-07T22:31:13"/>
    <s v="Férfi"/>
    <n v="2003"/>
    <s v="Megyei jogú város"/>
    <s v="Érettségi"/>
    <s v="Saját autó hiánya, Új modellek kipróbálása, Költséghatékonyabb, mint a saját autó fenntartása"/>
    <s v="Nem használtam még."/>
    <n v="2.5"/>
    <s v="GreenGo"/>
    <n v="10"/>
    <s v="A cég alap díjai voltak számomra meggyőzőek"/>
    <s v="Igen"/>
    <x v="0"/>
    <m/>
    <m/>
    <m/>
    <m/>
    <m/>
    <m/>
    <m/>
    <m/>
    <m/>
    <m/>
    <m/>
    <m/>
    <m/>
    <m/>
    <m/>
    <m/>
    <m/>
    <m/>
    <m/>
    <m/>
    <m/>
    <m/>
    <m/>
    <s v="Havonta többször"/>
    <s v="Igen, rendszeres előfizető vagyok"/>
  </r>
  <r>
    <d v="2022-12-07T23:18:23"/>
    <s v="Férfi"/>
    <n v="2003"/>
    <s v="Budapest"/>
    <s v="Érettségi"/>
    <s v="Új modellek kipróbálása"/>
    <s v="Nem használtam még."/>
    <n v="2"/>
    <s v="Share Now"/>
    <n v="100"/>
    <s v="A cég autó flottája volt ami meggyőzőtt"/>
    <s v="Igen"/>
    <x v="1"/>
    <m/>
    <m/>
    <m/>
    <m/>
    <m/>
    <m/>
    <m/>
    <m/>
    <m/>
    <m/>
    <m/>
    <s v="Havonta"/>
    <s v="Igen, rendszeres előfizető vagyok"/>
    <s v="Munkába/hazajárás"/>
    <n v="20"/>
    <n v="1"/>
    <n v="5"/>
    <s v="Nem"/>
    <n v="5"/>
    <s v="Nem befolyásolta"/>
    <n v="5"/>
    <n v="10"/>
    <m/>
    <m/>
    <m/>
  </r>
  <r>
    <d v="2022-12-08T00:12:07"/>
    <s v="Férfi"/>
    <n v="1976"/>
    <s v="Pest megye"/>
    <s v="Felsőoktatási szakképzés"/>
    <s v="Költséghatékonyabb, mint a saját autó fenntartása"/>
    <s v="Nem használtam még."/>
    <n v="10"/>
    <s v="GreenGo"/>
    <n v="10"/>
    <s v="A cég alap díjai voltak számomra meggyőzőek"/>
    <s v="Igen"/>
    <x v="0"/>
    <m/>
    <m/>
    <m/>
    <m/>
    <m/>
    <m/>
    <m/>
    <m/>
    <m/>
    <m/>
    <m/>
    <m/>
    <m/>
    <m/>
    <m/>
    <m/>
    <m/>
    <m/>
    <m/>
    <m/>
    <m/>
    <m/>
    <m/>
    <s v="Havonta többször"/>
    <s v="Igen, rendszeres előfizető vagyok"/>
  </r>
  <r>
    <d v="2022-12-08T07:40:37"/>
    <s v="Férfi"/>
    <n v="2001"/>
    <s v="Budapest"/>
    <s v="Érettségi"/>
    <s v="Saját autó hiánya, Új modellek kipróbálása, Költséghatékonyabb, mint a saját autó fenntartása, Környezettudatosság"/>
    <s v="Nem használtam még."/>
    <n v="13"/>
    <s v="Share Now, GreenGo"/>
    <n v="110"/>
    <s v="A cég kedvezményei és csomagja"/>
    <s v="Igen"/>
    <x v="1"/>
    <m/>
    <m/>
    <m/>
    <m/>
    <m/>
    <m/>
    <m/>
    <m/>
    <m/>
    <m/>
    <m/>
    <s v="Naponta"/>
    <s v="Igen, rendszeres előfizető vagyok"/>
    <s v="Bármihez, ha valahova el kell mennem"/>
    <n v="400"/>
    <n v="23"/>
    <n v="3"/>
    <s v="Nem"/>
    <n v="3"/>
    <s v="Nem befolyásolta"/>
    <n v="3"/>
    <n v="8"/>
    <m/>
    <m/>
    <m/>
  </r>
  <r>
    <d v="2022-12-08T09:14:59"/>
    <s v="Férfi"/>
    <n v="2000"/>
    <s v="Megyei jogú város"/>
    <s v="Érettségi"/>
    <s v="Saját autó hiánya, Költséghatékonyabb, mint a saját autó fenntartása"/>
    <s v="Nem használtam még."/>
    <n v="14"/>
    <s v="Share Now, GreenGo, MOL Limo"/>
    <n v="111"/>
    <s v="A cég alap díjai voltak számomra meggyőzőek"/>
    <s v="Igen"/>
    <x v="0"/>
    <m/>
    <m/>
    <m/>
    <m/>
    <m/>
    <m/>
    <m/>
    <m/>
    <m/>
    <m/>
    <m/>
    <m/>
    <m/>
    <m/>
    <m/>
    <m/>
    <m/>
    <m/>
    <m/>
    <m/>
    <m/>
    <m/>
    <m/>
    <s v="Hetente többször"/>
    <s v="Fizettem már elő"/>
  </r>
  <r>
    <d v="2022-12-08T10:22:50"/>
    <s v="Férfi"/>
    <n v="1995"/>
    <s v="Budapest"/>
    <s v="Felsőoktatási szakképzés"/>
    <s v="Saját autó hiánya, Új modellek kipróbálása, Környezettudatosság"/>
    <s v="Nem használtam még."/>
    <n v="60"/>
    <s v="GreenGo"/>
    <n v="10"/>
    <s v="A cég autó flottája volt ami meggyőzőtt"/>
    <s v="Igen"/>
    <x v="0"/>
    <m/>
    <m/>
    <m/>
    <m/>
    <m/>
    <m/>
    <m/>
    <m/>
    <m/>
    <m/>
    <m/>
    <m/>
    <m/>
    <m/>
    <m/>
    <m/>
    <m/>
    <m/>
    <m/>
    <m/>
    <m/>
    <m/>
    <m/>
    <s v="Évente"/>
    <s v="Fizettem már elő"/>
  </r>
  <r>
    <d v="2022-12-08T10:51:15"/>
    <s v="Férfi"/>
    <n v="1993"/>
    <s v="Budapest"/>
    <s v="Diploma"/>
    <s v="Új modellek kipróbálása, Költséghatékonyabb, mint a saját autó fenntartása, Környezettudatosság, Egyszerűbb és gondtalanabb mint a saját, plusz magát az ötletet is szeretném támogatni. Ráadásul magyar és elektromos!"/>
    <s v="ShareNow, bár csak utasként."/>
    <n v="49"/>
    <s v="GreenGo"/>
    <n v="10"/>
    <s v="A cég autó flottája volt ami meggyőzőtt"/>
    <s v="Igen"/>
    <x v="0"/>
    <m/>
    <m/>
    <m/>
    <m/>
    <m/>
    <m/>
    <m/>
    <m/>
    <m/>
    <m/>
    <m/>
    <m/>
    <m/>
    <m/>
    <m/>
    <m/>
    <m/>
    <m/>
    <m/>
    <m/>
    <m/>
    <m/>
    <m/>
    <s v="Naponta többször"/>
    <s v="Igen, rendszeres előfizető vagyok"/>
  </r>
  <r>
    <d v="2022-12-08T11:30:27"/>
    <s v="Férfi"/>
    <n v="1978"/>
    <s v="Budapest"/>
    <s v="Érettségi"/>
    <s v="Saját autó szervizelése alatt használtam/használom, Ha szórakozni megyek, és italozás is lesz belőle, nem tudom hazahozni a sajátomat. "/>
    <s v="Nem használtam még."/>
    <s v="több éve"/>
    <s v="GreenGo"/>
    <n v="10"/>
    <s v="ajánlás alapján"/>
    <s v="Igen"/>
    <x v="0"/>
    <m/>
    <m/>
    <m/>
    <m/>
    <m/>
    <m/>
    <m/>
    <m/>
    <m/>
    <m/>
    <m/>
    <m/>
    <m/>
    <m/>
    <m/>
    <m/>
    <m/>
    <m/>
    <m/>
    <m/>
    <m/>
    <m/>
    <m/>
    <s v="Hetente"/>
    <s v="Nem"/>
  </r>
  <r>
    <d v="2022-12-08T11:34:46"/>
    <s v="Nő"/>
    <n v="1998"/>
    <s v="Budapest"/>
    <s v="Érettségi"/>
    <s v="Saját autó hiánya, Új modellek kipróbálása, Költséghatékonyabb, mint a saját autó fenntartása"/>
    <s v="Nem használtam még."/>
    <n v="36"/>
    <s v="Share Now, MOL Limo"/>
    <n v="101"/>
    <s v="A cég kedvezményei és csomagja"/>
    <s v="Igen"/>
    <x v="1"/>
    <m/>
    <m/>
    <m/>
    <m/>
    <m/>
    <m/>
    <m/>
    <m/>
    <m/>
    <m/>
    <m/>
    <s v="Hetente"/>
    <s v="Nem"/>
    <s v="Munkába/hazajárás, Egész napokra bérlem, Kirándulások alkalmával, Bármihez, ha valahova el kell mennem"/>
    <n v="300"/>
    <n v="72"/>
    <n v="5"/>
    <s v="Nem"/>
    <m/>
    <s v="Nem befolyásolta"/>
    <n v="3"/>
    <n v="9"/>
    <m/>
    <m/>
    <m/>
  </r>
  <r>
    <d v="2022-12-08T19:06:07"/>
    <s v="Nő"/>
    <n v="1988"/>
    <s v="Budapest"/>
    <s v="Diploma"/>
    <s v="Új modellek kipróbálása, Saját autó szervizelése alatt használtam/használom, Környezettudatosság"/>
    <s v="Nem használtam még."/>
    <n v="12"/>
    <s v="Share Now, MOL Limo"/>
    <n v="101"/>
    <s v="A cég autó flottája volt ami meggyőzőtt"/>
    <s v="Igen"/>
    <x v="1"/>
    <m/>
    <m/>
    <m/>
    <m/>
    <m/>
    <m/>
    <m/>
    <m/>
    <m/>
    <m/>
    <m/>
    <s v="Havonta többször"/>
    <s v="Nem"/>
    <s v="Bármihez, ha valahova el kell mennem"/>
    <n v="40"/>
    <n v="4"/>
    <n v="5"/>
    <s v="Nem, mert nem hallottam még róla"/>
    <n v="3"/>
    <s v="Nem befolyásolta"/>
    <n v="4"/>
    <n v="10"/>
    <s v="Csak pozitiv volt, altalanos dolgok."/>
    <m/>
    <m/>
  </r>
  <r>
    <d v="2022-12-08T19:49:50"/>
    <s v="Férfi"/>
    <n v="2001"/>
    <s v="Budapest"/>
    <s v="Érettségi"/>
    <s v="Saját autó hiánya, Új modellek kipróbálása, Költséghatékonyabb, mint a saját autó fenntartása, Környezettudatosság"/>
    <s v="Nem használtam még."/>
    <n v="30"/>
    <s v="GreenGo"/>
    <n v="10"/>
    <s v="A cég kedvezményei és csomagja"/>
    <s v="Igen"/>
    <x v="0"/>
    <m/>
    <m/>
    <m/>
    <m/>
    <m/>
    <m/>
    <m/>
    <m/>
    <m/>
    <m/>
    <m/>
    <m/>
    <m/>
    <m/>
    <m/>
    <m/>
    <m/>
    <m/>
    <m/>
    <m/>
    <m/>
    <m/>
    <m/>
    <s v="Havonta"/>
    <s v="Igen, rendszeres előfizető vagyok"/>
  </r>
  <r>
    <d v="2022-12-08T22:08:46"/>
    <s v="Férfi"/>
    <n v="2001"/>
    <s v="Budapest"/>
    <s v="Érettségi"/>
    <s v="Saját autó hiánya, Új modellek kipróbálása"/>
    <s v="Nem használtam még."/>
    <n v="24"/>
    <s v="Share Now, GreenGo, MOL Limo"/>
    <n v="111"/>
    <s v="A cég autó flottája volt ami meggyőzőtt"/>
    <s v="Igen"/>
    <x v="2"/>
    <s v="Hetente"/>
    <s v="Igen, rendszeres előfizető vagyok"/>
    <s v="Munkába/hazajárás, Bármihez, ha valahova el kell mennem"/>
    <n v="10"/>
    <n v="0.6"/>
    <s v="Nem"/>
    <m/>
    <s v="Nem befolyásolta"/>
    <n v="2"/>
    <n v="8"/>
    <m/>
    <m/>
    <m/>
    <m/>
    <m/>
    <m/>
    <m/>
    <m/>
    <m/>
    <m/>
    <m/>
    <m/>
    <m/>
    <m/>
    <m/>
  </r>
  <r>
    <d v="2022-12-09T14:50:00"/>
    <s v="Nő"/>
    <n v="1993"/>
    <s v="Budapest"/>
    <s v="Érettségi"/>
    <s v="Saját autó hiánya, Költséghatékonyabb, mint a saját autó fenntartása, Környezettudatosság"/>
    <s v="Nem használtam még."/>
    <n v="60"/>
    <s v="GreenGo"/>
    <n v="10"/>
    <s v="A cég kedvezményei és csomagja"/>
    <s v="Igen"/>
    <x v="0"/>
    <m/>
    <m/>
    <m/>
    <m/>
    <m/>
    <m/>
    <m/>
    <m/>
    <m/>
    <m/>
    <m/>
    <m/>
    <m/>
    <m/>
    <m/>
    <m/>
    <m/>
    <m/>
    <m/>
    <m/>
    <m/>
    <m/>
    <m/>
    <s v="Havonta"/>
    <s v="Igen, rendszeres előfizető vagyok"/>
  </r>
  <r>
    <d v="2022-12-09T14:59:09"/>
    <s v="Férfi"/>
    <n v="1973"/>
    <s v="Budapest"/>
    <s v="Érettségi"/>
    <s v="Költséghatékonyabb, mint a saját autó fenntartása, Egyszeruseg es a kenyelem. "/>
    <s v="Zipcar ( USA ) "/>
    <n v="24"/>
    <s v="Share Now, GreenGo, MOL Limo"/>
    <n v="111"/>
    <s v="Szamomra a GreenGo a nyero... Kevesebb mint fele annyiba kerul mint a tobbi 2 konkurencia. "/>
    <s v="Igen"/>
    <x v="0"/>
    <m/>
    <m/>
    <m/>
    <m/>
    <m/>
    <m/>
    <m/>
    <m/>
    <m/>
    <m/>
    <m/>
    <m/>
    <m/>
    <m/>
    <m/>
    <m/>
    <m/>
    <m/>
    <m/>
    <m/>
    <m/>
    <m/>
    <m/>
    <s v="Hetente többször"/>
    <s v="Igen, rendszeres előfizető vagyok"/>
  </r>
  <r>
    <d v="2022-12-09T17:58:19"/>
    <s v="Férfi"/>
    <n v="2001"/>
    <s v="Budapest"/>
    <s v="8 általános"/>
    <s v="Saját autó hiánya, Új modellek kipróbálása"/>
    <s v="Nem használtam még."/>
    <n v="36"/>
    <s v="Share Now, GreenGo, MOL Limo"/>
    <n v="111"/>
    <s v="A cég autó flottája volt ami meggyőzőtt"/>
    <s v="Igen"/>
    <x v="0"/>
    <m/>
    <m/>
    <m/>
    <m/>
    <m/>
    <m/>
    <m/>
    <m/>
    <m/>
    <m/>
    <m/>
    <m/>
    <m/>
    <m/>
    <m/>
    <m/>
    <m/>
    <m/>
    <m/>
    <m/>
    <m/>
    <m/>
    <m/>
    <s v="Hetente"/>
    <s v="Nem és nem is tervezem"/>
  </r>
  <r>
    <d v="2022-12-10T07:46:58"/>
    <s v="Férfi"/>
    <n v="1985"/>
    <s v="Budapest"/>
    <s v="Diploma"/>
    <s v="Saját autó hiánya, Környezettudatosság"/>
    <s v="Nem használtam még."/>
    <n v="72"/>
    <s v="Share Now, GreenGo, MOL Limo"/>
    <n v="111"/>
    <s v="A cég autó flottája volt ami meggyőzőtt"/>
    <s v="Igen"/>
    <x v="0"/>
    <m/>
    <m/>
    <m/>
    <m/>
    <m/>
    <m/>
    <m/>
    <m/>
    <m/>
    <m/>
    <m/>
    <m/>
    <m/>
    <m/>
    <m/>
    <m/>
    <m/>
    <m/>
    <m/>
    <m/>
    <m/>
    <m/>
    <m/>
    <s v="Évente többször"/>
    <s v="Nem és nem is tervezem"/>
  </r>
  <r>
    <d v="2022-12-10T08:33:44"/>
    <s v="Férfi"/>
    <n v="1991"/>
    <s v="Budapest"/>
    <s v="Érettségi"/>
    <s v="Új modellek kipróbálása, Költséghatékonyabb, mint a saját autó fenntartása, Környezettudatosság"/>
    <s v="Share Now"/>
    <n v="25"/>
    <s v="Share Now, MOL Limo"/>
    <n v="101"/>
    <s v="A cég kedvezményei és csomagja"/>
    <s v="Igen"/>
    <x v="1"/>
    <m/>
    <m/>
    <m/>
    <m/>
    <m/>
    <m/>
    <m/>
    <m/>
    <m/>
    <m/>
    <m/>
    <s v="Évente többször"/>
    <s v="Fizettem már elő"/>
    <s v="Egész napokra bérlem, Kirándulások alkalmával"/>
    <n v="180"/>
    <n v="72"/>
    <n v="5"/>
    <s v="Nem"/>
    <m/>
    <s v="Nem befolyásolta"/>
    <n v="4"/>
    <n v="9"/>
    <m/>
    <m/>
    <m/>
  </r>
  <r>
    <d v="2022-12-19T20:02:33"/>
    <s v="Férfi"/>
    <n v="1998"/>
    <s v="Budapest"/>
    <s v="Diploma"/>
    <s v="Új modellek kipróbálása"/>
    <s v="Nem használtam még."/>
    <n v="14"/>
    <s v="Share Now, GreenGo"/>
    <n v="110"/>
    <s v="A cég kedvezményei és csomagja"/>
    <s v="Igen"/>
    <x v="0"/>
    <m/>
    <m/>
    <m/>
    <m/>
    <m/>
    <m/>
    <m/>
    <m/>
    <m/>
    <m/>
    <m/>
    <m/>
    <m/>
    <m/>
    <m/>
    <m/>
    <m/>
    <m/>
    <m/>
    <m/>
    <m/>
    <m/>
    <m/>
    <s v="Havonta"/>
    <s v="Nem és nem is terveze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6CFF1AD-CDE8-4AB9-9537-6F260DEC15E4}" name="Kimutatás9" cacheId="16" applyNumberFormats="0" applyBorderFormats="0" applyFontFormats="0" applyPatternFormats="0" applyAlignmentFormats="0" applyWidthHeightFormats="1" dataCaption="Értékek" updatedVersion="8" minRefreshableVersion="3" useAutoFormatting="1" rowGrandTotals="0" colGrandTotals="0" itemPrintTitles="1" createdVersion="8" indent="0" compact="0" compactData="0" multipleFieldFilters="0" chartFormat="3">
  <location ref="A3:B6" firstHeaderRow="1" firstDataRow="1" firstDataCol="1"/>
  <pivotFields count="38">
    <pivotField compact="0" numFmtId="164"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5"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dataField="1" compact="0" outline="0" showAll="0" defaultSubtotal="0">
      <items count="3">
        <item x="0"/>
        <item x="2"/>
        <item x="1"/>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s>
  <rowFields count="1">
    <field x="12"/>
  </rowFields>
  <rowItems count="3">
    <i>
      <x/>
    </i>
    <i>
      <x v="1"/>
    </i>
    <i>
      <x v="2"/>
    </i>
  </rowItems>
  <colItems count="1">
    <i/>
  </colItems>
  <dataFields count="1">
    <dataField name="Mennyiség / Melyik autó megosztó szolgáltatást használja gyakrabban?" fld="12" subtotal="count" baseField="0" baseItem="0"/>
  </dataFields>
  <chartFormats count="3">
    <chartFormat chart="0" format="0" series="1">
      <pivotArea type="data" outline="0" fieldPosition="0">
        <references count="1">
          <reference field="4294967294" count="1" selected="0">
            <x v="0"/>
          </reference>
        </references>
      </pivotArea>
    </chartFormat>
    <chartFormat chart="1" format="1" series="1">
      <pivotArea type="data" outline="0" fieldPosition="0">
        <references count="1">
          <reference field="4294967294" count="1" selected="0">
            <x v="0"/>
          </reference>
        </references>
      </pivotArea>
    </chartFormat>
    <chartFormat chart="2"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U1000"/>
  <sheetViews>
    <sheetView workbookViewId="0">
      <pane ySplit="1" topLeftCell="A2" activePane="bottomLeft" state="frozen"/>
      <selection pane="bottomLeft" activeCell="B3" sqref="B3"/>
    </sheetView>
  </sheetViews>
  <sheetFormatPr defaultColWidth="12.6640625" defaultRowHeight="15" customHeight="1" x14ac:dyDescent="0.25"/>
  <cols>
    <col min="1" max="9" width="18.88671875" customWidth="1"/>
    <col min="10" max="10" width="144.77734375" customWidth="1"/>
    <col min="11" max="47" width="18.88671875" customWidth="1"/>
  </cols>
  <sheetData>
    <row r="1" spans="1:47" ht="15.7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12</v>
      </c>
      <c r="Y1" s="1" t="s">
        <v>13</v>
      </c>
      <c r="Z1" s="1" t="s">
        <v>14</v>
      </c>
      <c r="AA1" s="1" t="s">
        <v>23</v>
      </c>
      <c r="AB1" s="1" t="s">
        <v>16</v>
      </c>
      <c r="AC1" s="1" t="s">
        <v>24</v>
      </c>
      <c r="AD1" s="1" t="s">
        <v>25</v>
      </c>
      <c r="AE1" s="1" t="s">
        <v>26</v>
      </c>
      <c r="AF1" s="1" t="s">
        <v>27</v>
      </c>
      <c r="AG1" s="1" t="s">
        <v>28</v>
      </c>
      <c r="AH1" s="1" t="s">
        <v>21</v>
      </c>
      <c r="AI1" s="1" t="s">
        <v>22</v>
      </c>
      <c r="AJ1" s="1" t="s">
        <v>12</v>
      </c>
      <c r="AK1" s="1" t="s">
        <v>13</v>
      </c>
      <c r="AL1" s="1" t="s">
        <v>29</v>
      </c>
      <c r="AM1" s="1" t="s">
        <v>30</v>
      </c>
      <c r="AN1" s="1" t="s">
        <v>16</v>
      </c>
      <c r="AO1" s="1" t="s">
        <v>31</v>
      </c>
      <c r="AP1" s="1" t="s">
        <v>32</v>
      </c>
      <c r="AQ1" s="1" t="s">
        <v>27</v>
      </c>
      <c r="AR1" s="1" t="s">
        <v>33</v>
      </c>
      <c r="AS1" s="1" t="s">
        <v>34</v>
      </c>
      <c r="AT1" s="1" t="s">
        <v>21</v>
      </c>
      <c r="AU1" s="1" t="s">
        <v>22</v>
      </c>
    </row>
    <row r="2" spans="1:47" ht="15.75" customHeight="1" x14ac:dyDescent="0.25">
      <c r="A2" s="2">
        <v>44901.923486388885</v>
      </c>
      <c r="B2" s="1" t="s">
        <v>35</v>
      </c>
      <c r="C2" s="1">
        <v>1980</v>
      </c>
      <c r="D2" s="1" t="s">
        <v>36</v>
      </c>
      <c r="E2" s="1" t="s">
        <v>37</v>
      </c>
      <c r="F2" s="1" t="s">
        <v>38</v>
      </c>
      <c r="G2" s="1" t="s">
        <v>39</v>
      </c>
      <c r="H2" s="1">
        <v>24</v>
      </c>
      <c r="I2" s="1" t="s">
        <v>40</v>
      </c>
      <c r="J2" s="1" t="s">
        <v>41</v>
      </c>
      <c r="K2" s="1" t="s">
        <v>42</v>
      </c>
      <c r="L2" s="1" t="s">
        <v>43</v>
      </c>
      <c r="AJ2" s="1" t="s">
        <v>44</v>
      </c>
      <c r="AK2" s="1" t="s">
        <v>45</v>
      </c>
      <c r="AL2" s="1" t="s">
        <v>46</v>
      </c>
      <c r="AM2" s="1">
        <v>190</v>
      </c>
      <c r="AN2" s="1">
        <v>24</v>
      </c>
      <c r="AO2" s="1" t="s">
        <v>47</v>
      </c>
      <c r="AQ2" s="1" t="s">
        <v>48</v>
      </c>
      <c r="AR2" s="1">
        <v>3</v>
      </c>
      <c r="AS2" s="1">
        <v>3</v>
      </c>
      <c r="AT2" s="1">
        <v>9</v>
      </c>
    </row>
    <row r="3" spans="1:47" ht="15.75" customHeight="1" x14ac:dyDescent="0.25">
      <c r="A3" s="2">
        <v>44901.929411840276</v>
      </c>
      <c r="B3" s="1" t="s">
        <v>35</v>
      </c>
      <c r="C3" s="1">
        <v>1990</v>
      </c>
      <c r="D3" s="1" t="s">
        <v>36</v>
      </c>
      <c r="E3" s="1" t="s">
        <v>37</v>
      </c>
      <c r="F3" s="1" t="s">
        <v>49</v>
      </c>
      <c r="G3" s="1" t="s">
        <v>39</v>
      </c>
      <c r="H3" s="1">
        <v>72</v>
      </c>
      <c r="I3" s="1" t="s">
        <v>40</v>
      </c>
      <c r="J3" s="1" t="s">
        <v>50</v>
      </c>
      <c r="K3" s="1" t="s">
        <v>42</v>
      </c>
      <c r="L3" s="1" t="s">
        <v>43</v>
      </c>
      <c r="AJ3" s="1" t="s">
        <v>51</v>
      </c>
      <c r="AK3" s="1" t="s">
        <v>52</v>
      </c>
      <c r="AL3" s="1" t="s">
        <v>53</v>
      </c>
      <c r="AM3" s="1">
        <v>100</v>
      </c>
      <c r="AN3" s="1">
        <v>6</v>
      </c>
      <c r="AO3" s="1" t="s">
        <v>42</v>
      </c>
      <c r="AP3" s="1">
        <v>1</v>
      </c>
      <c r="AQ3" s="1" t="s">
        <v>48</v>
      </c>
      <c r="AR3" s="1">
        <v>5</v>
      </c>
      <c r="AS3" s="1">
        <v>4</v>
      </c>
      <c r="AT3" s="1">
        <v>5</v>
      </c>
      <c r="AU3" s="1" t="s">
        <v>54</v>
      </c>
    </row>
    <row r="4" spans="1:47" ht="15.75" customHeight="1" x14ac:dyDescent="0.25">
      <c r="A4" s="2">
        <v>44901.932020763888</v>
      </c>
      <c r="B4" s="1" t="s">
        <v>35</v>
      </c>
      <c r="C4" s="1">
        <v>1994</v>
      </c>
      <c r="D4" s="1" t="s">
        <v>36</v>
      </c>
      <c r="E4" s="1" t="s">
        <v>37</v>
      </c>
      <c r="F4" s="1" t="s">
        <v>55</v>
      </c>
      <c r="G4" s="1" t="s">
        <v>39</v>
      </c>
      <c r="H4" s="1">
        <v>40</v>
      </c>
      <c r="I4" s="1" t="s">
        <v>56</v>
      </c>
      <c r="J4" s="1" t="s">
        <v>57</v>
      </c>
      <c r="K4" s="1" t="s">
        <v>42</v>
      </c>
      <c r="L4" s="1" t="s">
        <v>43</v>
      </c>
      <c r="AJ4" s="1" t="s">
        <v>58</v>
      </c>
      <c r="AK4" s="1" t="s">
        <v>47</v>
      </c>
      <c r="AL4" s="1" t="s">
        <v>59</v>
      </c>
      <c r="AM4" s="1">
        <v>7</v>
      </c>
      <c r="AN4" s="1">
        <v>0.2</v>
      </c>
      <c r="AO4" s="1" t="s">
        <v>47</v>
      </c>
      <c r="AQ4" s="1" t="s">
        <v>48</v>
      </c>
      <c r="AR4" s="1">
        <v>3</v>
      </c>
      <c r="AS4" s="1">
        <v>4</v>
      </c>
      <c r="AT4" s="1">
        <v>10</v>
      </c>
    </row>
    <row r="5" spans="1:47" ht="15.75" customHeight="1" x14ac:dyDescent="0.25">
      <c r="A5" s="2">
        <v>44901.939654490736</v>
      </c>
      <c r="B5" s="1" t="s">
        <v>35</v>
      </c>
      <c r="C5" s="1">
        <v>2001</v>
      </c>
      <c r="D5" s="1" t="s">
        <v>36</v>
      </c>
      <c r="E5" s="1" t="s">
        <v>60</v>
      </c>
      <c r="F5" s="1" t="s">
        <v>61</v>
      </c>
      <c r="G5" s="1" t="s">
        <v>39</v>
      </c>
      <c r="H5" s="1">
        <v>11</v>
      </c>
      <c r="I5" s="1" t="s">
        <v>62</v>
      </c>
      <c r="J5" s="1" t="s">
        <v>57</v>
      </c>
      <c r="K5" s="1" t="s">
        <v>42</v>
      </c>
      <c r="L5" s="1" t="s">
        <v>63</v>
      </c>
      <c r="X5" s="1" t="s">
        <v>58</v>
      </c>
      <c r="Y5" s="1" t="s">
        <v>45</v>
      </c>
      <c r="Z5" s="1" t="s">
        <v>64</v>
      </c>
      <c r="AA5" s="1">
        <v>10</v>
      </c>
      <c r="AB5" s="1">
        <v>0.5</v>
      </c>
      <c r="AC5" s="1">
        <v>5</v>
      </c>
      <c r="AD5" s="1" t="s">
        <v>47</v>
      </c>
      <c r="AE5" s="1">
        <v>2</v>
      </c>
      <c r="AF5" s="1" t="s">
        <v>48</v>
      </c>
      <c r="AG5" s="1">
        <v>3</v>
      </c>
      <c r="AH5" s="1">
        <v>8</v>
      </c>
      <c r="AJ5" s="1" t="s">
        <v>65</v>
      </c>
      <c r="AK5" s="1" t="s">
        <v>47</v>
      </c>
      <c r="AL5" s="1" t="s">
        <v>59</v>
      </c>
      <c r="AM5" s="1">
        <v>5</v>
      </c>
      <c r="AN5" s="1">
        <v>0.5</v>
      </c>
      <c r="AO5" s="1" t="s">
        <v>47</v>
      </c>
      <c r="AQ5" s="1" t="s">
        <v>48</v>
      </c>
      <c r="AR5" s="1">
        <v>3</v>
      </c>
      <c r="AS5" s="1">
        <v>4</v>
      </c>
      <c r="AT5" s="1">
        <v>8</v>
      </c>
    </row>
    <row r="6" spans="1:47" ht="15.75" customHeight="1" x14ac:dyDescent="0.25">
      <c r="A6" s="2">
        <v>44901.946411655095</v>
      </c>
      <c r="B6" s="1" t="s">
        <v>35</v>
      </c>
      <c r="C6" s="1">
        <v>1981</v>
      </c>
      <c r="D6" s="1" t="s">
        <v>36</v>
      </c>
      <c r="E6" s="1" t="s">
        <v>66</v>
      </c>
      <c r="F6" s="1" t="s">
        <v>67</v>
      </c>
      <c r="G6" s="1" t="s">
        <v>39</v>
      </c>
      <c r="H6" s="1" t="s">
        <v>68</v>
      </c>
      <c r="I6" s="1" t="s">
        <v>63</v>
      </c>
      <c r="J6" s="1" t="s">
        <v>69</v>
      </c>
      <c r="K6" s="1" t="s">
        <v>42</v>
      </c>
      <c r="L6" s="1" t="s">
        <v>63</v>
      </c>
      <c r="X6" s="1" t="s">
        <v>70</v>
      </c>
      <c r="Y6" s="1" t="s">
        <v>52</v>
      </c>
      <c r="Z6" s="1" t="s">
        <v>71</v>
      </c>
      <c r="AA6" s="1" t="s">
        <v>72</v>
      </c>
      <c r="AB6" s="1">
        <v>24</v>
      </c>
      <c r="AC6" s="1">
        <v>5</v>
      </c>
      <c r="AD6" s="1" t="s">
        <v>42</v>
      </c>
      <c r="AE6" s="1">
        <v>5</v>
      </c>
      <c r="AF6" s="1" t="s">
        <v>48</v>
      </c>
      <c r="AG6" s="1">
        <v>4</v>
      </c>
      <c r="AH6" s="1">
        <v>10</v>
      </c>
      <c r="AJ6" s="1" t="s">
        <v>73</v>
      </c>
      <c r="AK6" s="1" t="s">
        <v>74</v>
      </c>
      <c r="AL6" s="1" t="s">
        <v>75</v>
      </c>
      <c r="AM6" s="1">
        <v>0</v>
      </c>
      <c r="AN6" s="1">
        <v>0</v>
      </c>
      <c r="AO6" s="1" t="s">
        <v>47</v>
      </c>
      <c r="AQ6" s="1" t="s">
        <v>48</v>
      </c>
      <c r="AR6" s="1">
        <v>1</v>
      </c>
      <c r="AS6" s="1">
        <v>3</v>
      </c>
      <c r="AT6" s="1">
        <v>5</v>
      </c>
    </row>
    <row r="7" spans="1:47" ht="15.75" customHeight="1" x14ac:dyDescent="0.25">
      <c r="A7" s="2">
        <v>44901.964083159721</v>
      </c>
      <c r="B7" s="1" t="s">
        <v>35</v>
      </c>
      <c r="C7" s="1">
        <v>2003</v>
      </c>
      <c r="D7" s="1" t="s">
        <v>36</v>
      </c>
      <c r="E7" s="1" t="s">
        <v>76</v>
      </c>
      <c r="F7" s="1" t="s">
        <v>77</v>
      </c>
      <c r="G7" s="1" t="s">
        <v>39</v>
      </c>
      <c r="H7" s="1">
        <v>2</v>
      </c>
      <c r="I7" s="1" t="s">
        <v>63</v>
      </c>
      <c r="J7" s="1" t="s">
        <v>69</v>
      </c>
      <c r="K7" s="1" t="s">
        <v>42</v>
      </c>
      <c r="L7" s="1" t="s">
        <v>63</v>
      </c>
      <c r="X7" s="1" t="s">
        <v>44</v>
      </c>
      <c r="Y7" s="1" t="s">
        <v>47</v>
      </c>
      <c r="Z7" s="1" t="s">
        <v>78</v>
      </c>
      <c r="AA7" s="1" t="s">
        <v>79</v>
      </c>
      <c r="AB7" s="1">
        <v>1</v>
      </c>
      <c r="AC7" s="1">
        <v>5</v>
      </c>
      <c r="AD7" s="1" t="s">
        <v>47</v>
      </c>
      <c r="AF7" s="1" t="s">
        <v>48</v>
      </c>
      <c r="AG7" s="1">
        <v>4</v>
      </c>
      <c r="AH7" s="1">
        <v>6</v>
      </c>
      <c r="AJ7" s="1" t="s">
        <v>73</v>
      </c>
      <c r="AK7" s="1" t="s">
        <v>74</v>
      </c>
      <c r="AL7" s="1" t="s">
        <v>59</v>
      </c>
      <c r="AM7" s="1">
        <v>0</v>
      </c>
      <c r="AN7" s="1">
        <v>0</v>
      </c>
      <c r="AO7" s="1" t="s">
        <v>47</v>
      </c>
      <c r="AQ7" s="1" t="s">
        <v>48</v>
      </c>
      <c r="AR7" s="1">
        <v>1</v>
      </c>
      <c r="AS7" s="1">
        <v>1</v>
      </c>
      <c r="AT7" s="1">
        <v>0</v>
      </c>
    </row>
    <row r="8" spans="1:47" ht="15.75" customHeight="1" x14ac:dyDescent="0.25">
      <c r="A8" s="2">
        <v>44901.988164374998</v>
      </c>
      <c r="B8" s="1" t="s">
        <v>35</v>
      </c>
      <c r="C8" s="1">
        <v>2002</v>
      </c>
      <c r="D8" s="1" t="s">
        <v>80</v>
      </c>
      <c r="E8" s="1" t="s">
        <v>81</v>
      </c>
      <c r="F8" s="1" t="s">
        <v>82</v>
      </c>
      <c r="G8" s="1" t="s">
        <v>39</v>
      </c>
      <c r="H8" s="1" t="s">
        <v>83</v>
      </c>
      <c r="I8" s="1" t="s">
        <v>84</v>
      </c>
      <c r="J8" s="1" t="s">
        <v>57</v>
      </c>
      <c r="K8" s="1" t="s">
        <v>42</v>
      </c>
      <c r="L8" s="1" t="s">
        <v>63</v>
      </c>
      <c r="X8" s="1" t="s">
        <v>44</v>
      </c>
      <c r="Y8" s="1" t="s">
        <v>52</v>
      </c>
      <c r="Z8" s="1" t="s">
        <v>78</v>
      </c>
      <c r="AA8" s="1">
        <v>10</v>
      </c>
      <c r="AB8" s="1">
        <v>1</v>
      </c>
      <c r="AC8" s="1">
        <v>5</v>
      </c>
      <c r="AD8" s="1" t="s">
        <v>85</v>
      </c>
      <c r="AF8" s="1" t="s">
        <v>48</v>
      </c>
      <c r="AG8" s="1">
        <v>4</v>
      </c>
      <c r="AH8" s="1">
        <v>10</v>
      </c>
      <c r="AJ8" s="1" t="s">
        <v>73</v>
      </c>
      <c r="AK8" s="1" t="s">
        <v>74</v>
      </c>
      <c r="AL8" s="1" t="s">
        <v>86</v>
      </c>
      <c r="AM8" s="1" t="s">
        <v>86</v>
      </c>
      <c r="AN8" s="1" t="s">
        <v>86</v>
      </c>
      <c r="AO8" s="1" t="s">
        <v>47</v>
      </c>
      <c r="AQ8" s="1" t="s">
        <v>48</v>
      </c>
      <c r="AS8" s="1">
        <v>1</v>
      </c>
      <c r="AT8" s="1">
        <v>0</v>
      </c>
      <c r="AU8" s="1" t="s">
        <v>86</v>
      </c>
    </row>
    <row r="9" spans="1:47" ht="15.75" customHeight="1" x14ac:dyDescent="0.25">
      <c r="A9" s="2">
        <v>44902.046844583332</v>
      </c>
      <c r="B9" s="1" t="s">
        <v>35</v>
      </c>
      <c r="C9" s="1">
        <v>1985</v>
      </c>
      <c r="D9" s="1" t="s">
        <v>36</v>
      </c>
      <c r="E9" s="1" t="s">
        <v>66</v>
      </c>
      <c r="F9" s="1" t="s">
        <v>87</v>
      </c>
      <c r="G9" s="1" t="s">
        <v>39</v>
      </c>
      <c r="H9" s="1">
        <v>48</v>
      </c>
      <c r="I9" s="1" t="s">
        <v>62</v>
      </c>
      <c r="J9" s="1" t="s">
        <v>41</v>
      </c>
      <c r="K9" s="1" t="s">
        <v>42</v>
      </c>
      <c r="L9" s="1" t="s">
        <v>43</v>
      </c>
      <c r="AJ9" s="1" t="s">
        <v>51</v>
      </c>
      <c r="AK9" s="1" t="s">
        <v>52</v>
      </c>
      <c r="AL9" s="1" t="s">
        <v>88</v>
      </c>
      <c r="AM9" s="1">
        <v>35</v>
      </c>
      <c r="AN9" s="1">
        <v>2</v>
      </c>
      <c r="AO9" s="1" t="s">
        <v>47</v>
      </c>
      <c r="AQ9" s="1" t="s">
        <v>48</v>
      </c>
      <c r="AR9" s="1">
        <v>4</v>
      </c>
      <c r="AS9" s="1">
        <v>4</v>
      </c>
      <c r="AT9" s="1">
        <v>7</v>
      </c>
    </row>
    <row r="10" spans="1:47" ht="15.75" customHeight="1" x14ac:dyDescent="0.25">
      <c r="A10" s="2">
        <v>44902.294071261575</v>
      </c>
      <c r="B10" s="1" t="s">
        <v>35</v>
      </c>
      <c r="C10" s="1">
        <v>1986</v>
      </c>
      <c r="D10" s="1" t="s">
        <v>36</v>
      </c>
      <c r="E10" s="1" t="s">
        <v>66</v>
      </c>
      <c r="F10" s="1" t="s">
        <v>89</v>
      </c>
      <c r="G10" s="1" t="s">
        <v>39</v>
      </c>
      <c r="H10" s="1">
        <v>39</v>
      </c>
      <c r="I10" s="1" t="s">
        <v>43</v>
      </c>
      <c r="J10" s="1" t="s">
        <v>57</v>
      </c>
      <c r="K10" s="1" t="s">
        <v>42</v>
      </c>
      <c r="L10" s="1" t="s">
        <v>43</v>
      </c>
      <c r="AJ10" s="1" t="s">
        <v>58</v>
      </c>
      <c r="AK10" s="1" t="s">
        <v>52</v>
      </c>
      <c r="AL10" s="1" t="s">
        <v>90</v>
      </c>
      <c r="AM10" s="1">
        <v>70</v>
      </c>
      <c r="AN10" s="1">
        <v>24</v>
      </c>
      <c r="AO10" s="1" t="s">
        <v>47</v>
      </c>
      <c r="AQ10" s="1" t="s">
        <v>91</v>
      </c>
      <c r="AR10" s="1">
        <v>4</v>
      </c>
      <c r="AS10" s="1">
        <v>4</v>
      </c>
      <c r="AT10" s="1">
        <v>9</v>
      </c>
    </row>
    <row r="11" spans="1:47" ht="15.75" customHeight="1" x14ac:dyDescent="0.25">
      <c r="A11" s="2">
        <v>44902.328408587964</v>
      </c>
      <c r="B11" s="1" t="s">
        <v>35</v>
      </c>
      <c r="C11" s="1">
        <v>1986</v>
      </c>
      <c r="D11" s="1" t="s">
        <v>36</v>
      </c>
      <c r="E11" s="1" t="s">
        <v>66</v>
      </c>
      <c r="F11" s="1" t="s">
        <v>87</v>
      </c>
      <c r="G11" s="1" t="s">
        <v>63</v>
      </c>
      <c r="H11" s="1">
        <v>12</v>
      </c>
      <c r="I11" s="1" t="s">
        <v>84</v>
      </c>
      <c r="J11" s="1" t="s">
        <v>69</v>
      </c>
      <c r="K11" s="1" t="s">
        <v>42</v>
      </c>
      <c r="L11" s="1" t="s">
        <v>63</v>
      </c>
      <c r="X11" s="1" t="s">
        <v>70</v>
      </c>
      <c r="Y11" s="1" t="s">
        <v>45</v>
      </c>
      <c r="Z11" s="1" t="s">
        <v>92</v>
      </c>
      <c r="AA11" s="1">
        <v>250</v>
      </c>
      <c r="AB11" s="1">
        <v>23</v>
      </c>
      <c r="AC11" s="1">
        <v>5</v>
      </c>
      <c r="AD11" s="1" t="s">
        <v>47</v>
      </c>
      <c r="AF11" s="1" t="s">
        <v>93</v>
      </c>
      <c r="AG11" s="1">
        <v>4</v>
      </c>
      <c r="AH11" s="1">
        <v>5</v>
      </c>
      <c r="AJ11" s="1" t="s">
        <v>73</v>
      </c>
      <c r="AK11" s="1" t="s">
        <v>74</v>
      </c>
      <c r="AL11" s="1" t="s">
        <v>94</v>
      </c>
      <c r="AM11" s="1">
        <v>0</v>
      </c>
      <c r="AN11" s="1">
        <v>0</v>
      </c>
      <c r="AO11" s="1" t="s">
        <v>47</v>
      </c>
      <c r="AQ11" s="1" t="s">
        <v>48</v>
      </c>
      <c r="AR11" s="1">
        <v>3</v>
      </c>
      <c r="AS11" s="1">
        <v>3</v>
      </c>
      <c r="AT11" s="1">
        <v>5</v>
      </c>
    </row>
    <row r="12" spans="1:47" ht="15.75" customHeight="1" x14ac:dyDescent="0.25">
      <c r="A12" s="2">
        <v>44902.417919675921</v>
      </c>
      <c r="B12" s="1" t="s">
        <v>95</v>
      </c>
      <c r="C12" s="1">
        <v>1986</v>
      </c>
      <c r="D12" s="1" t="s">
        <v>36</v>
      </c>
      <c r="E12" s="1" t="s">
        <v>66</v>
      </c>
      <c r="F12" s="1" t="s">
        <v>96</v>
      </c>
      <c r="G12" s="1" t="s">
        <v>39</v>
      </c>
      <c r="H12" s="1">
        <v>7</v>
      </c>
      <c r="I12" s="1" t="s">
        <v>56</v>
      </c>
      <c r="J12" s="1" t="s">
        <v>97</v>
      </c>
      <c r="K12" s="1" t="s">
        <v>42</v>
      </c>
      <c r="L12" s="1" t="s">
        <v>98</v>
      </c>
      <c r="M12" s="1" t="s">
        <v>65</v>
      </c>
      <c r="N12" s="1" t="s">
        <v>45</v>
      </c>
      <c r="O12" s="1" t="s">
        <v>99</v>
      </c>
      <c r="P12" s="1" t="s">
        <v>100</v>
      </c>
      <c r="Q12" s="1">
        <v>60</v>
      </c>
      <c r="R12" s="1" t="s">
        <v>47</v>
      </c>
      <c r="T12" s="1" t="s">
        <v>48</v>
      </c>
      <c r="U12" s="1">
        <v>4</v>
      </c>
      <c r="V12" s="1">
        <v>9</v>
      </c>
      <c r="X12" s="1" t="s">
        <v>101</v>
      </c>
      <c r="Y12" s="1" t="s">
        <v>47</v>
      </c>
      <c r="Z12" s="1" t="s">
        <v>102</v>
      </c>
      <c r="AA12" s="1">
        <v>0</v>
      </c>
      <c r="AB12" s="1">
        <v>0</v>
      </c>
      <c r="AC12" s="1">
        <v>3</v>
      </c>
      <c r="AD12" s="1" t="s">
        <v>47</v>
      </c>
      <c r="AF12" s="1" t="s">
        <v>103</v>
      </c>
      <c r="AG12" s="1">
        <v>3</v>
      </c>
      <c r="AH12" s="1">
        <v>5</v>
      </c>
      <c r="AJ12" s="1" t="s">
        <v>65</v>
      </c>
      <c r="AK12" s="1" t="s">
        <v>45</v>
      </c>
      <c r="AL12" s="1" t="s">
        <v>88</v>
      </c>
      <c r="AM12" s="1">
        <v>30</v>
      </c>
      <c r="AN12" s="1">
        <v>1</v>
      </c>
      <c r="AO12" s="1" t="s">
        <v>47</v>
      </c>
      <c r="AQ12" s="1" t="s">
        <v>48</v>
      </c>
      <c r="AR12" s="1">
        <v>3</v>
      </c>
      <c r="AS12" s="1">
        <v>4</v>
      </c>
      <c r="AT12" s="1">
        <v>9</v>
      </c>
    </row>
    <row r="13" spans="1:47" ht="15.75" customHeight="1" x14ac:dyDescent="0.25">
      <c r="A13" s="2">
        <v>44902.469809629634</v>
      </c>
      <c r="B13" s="1" t="s">
        <v>35</v>
      </c>
      <c r="C13" s="1">
        <v>1997</v>
      </c>
      <c r="D13" s="1" t="s">
        <v>36</v>
      </c>
      <c r="E13" s="1" t="s">
        <v>66</v>
      </c>
      <c r="F13" s="1" t="s">
        <v>82</v>
      </c>
      <c r="G13" s="1" t="s">
        <v>39</v>
      </c>
      <c r="H13" s="1">
        <v>60</v>
      </c>
      <c r="I13" s="1" t="s">
        <v>62</v>
      </c>
      <c r="J13" s="1" t="s">
        <v>104</v>
      </c>
      <c r="K13" s="1" t="s">
        <v>42</v>
      </c>
      <c r="L13" s="1" t="s">
        <v>43</v>
      </c>
      <c r="AJ13" s="1" t="s">
        <v>70</v>
      </c>
      <c r="AK13" s="1" t="s">
        <v>45</v>
      </c>
      <c r="AL13" s="1" t="s">
        <v>105</v>
      </c>
      <c r="AM13" s="1">
        <v>240</v>
      </c>
      <c r="AN13" s="1">
        <v>72</v>
      </c>
      <c r="AO13" s="1" t="s">
        <v>47</v>
      </c>
      <c r="AQ13" s="1" t="s">
        <v>48</v>
      </c>
      <c r="AR13" s="1">
        <v>4</v>
      </c>
      <c r="AS13" s="1">
        <v>4</v>
      </c>
      <c r="AT13" s="1">
        <v>8</v>
      </c>
    </row>
    <row r="14" spans="1:47" ht="15.75" customHeight="1" x14ac:dyDescent="0.25">
      <c r="A14" s="2">
        <v>44902.509477974541</v>
      </c>
      <c r="B14" s="1" t="s">
        <v>35</v>
      </c>
      <c r="C14" s="1">
        <v>1977</v>
      </c>
      <c r="D14" s="1" t="s">
        <v>106</v>
      </c>
      <c r="E14" s="1" t="s">
        <v>66</v>
      </c>
      <c r="F14" s="1" t="s">
        <v>107</v>
      </c>
      <c r="G14" s="1" t="s">
        <v>39</v>
      </c>
      <c r="H14" s="1">
        <v>30</v>
      </c>
      <c r="I14" s="1" t="s">
        <v>62</v>
      </c>
      <c r="J14" s="1" t="s">
        <v>57</v>
      </c>
      <c r="K14" s="1" t="s">
        <v>42</v>
      </c>
      <c r="L14" s="1" t="s">
        <v>43</v>
      </c>
      <c r="AJ14" s="1" t="s">
        <v>51</v>
      </c>
      <c r="AK14" s="1" t="s">
        <v>52</v>
      </c>
      <c r="AL14" s="1" t="s">
        <v>90</v>
      </c>
      <c r="AM14" s="1">
        <v>250</v>
      </c>
      <c r="AN14" s="1">
        <v>48</v>
      </c>
      <c r="AO14" s="1" t="s">
        <v>47</v>
      </c>
      <c r="AQ14" s="1" t="s">
        <v>108</v>
      </c>
      <c r="AR14" s="1">
        <v>5</v>
      </c>
      <c r="AS14" s="1">
        <v>4</v>
      </c>
      <c r="AT14" s="1">
        <v>10</v>
      </c>
    </row>
    <row r="15" spans="1:47" ht="15.75" customHeight="1" x14ac:dyDescent="0.25">
      <c r="A15" s="2">
        <v>44902.527211284723</v>
      </c>
      <c r="B15" s="1" t="s">
        <v>35</v>
      </c>
      <c r="C15" s="1">
        <v>2001</v>
      </c>
      <c r="D15" s="1" t="s">
        <v>36</v>
      </c>
      <c r="E15" s="1" t="s">
        <v>76</v>
      </c>
      <c r="F15" s="1" t="s">
        <v>87</v>
      </c>
      <c r="G15" s="1" t="s">
        <v>39</v>
      </c>
      <c r="H15" s="1">
        <v>1</v>
      </c>
      <c r="I15" s="1" t="s">
        <v>43</v>
      </c>
      <c r="J15" s="1" t="s">
        <v>41</v>
      </c>
      <c r="K15" s="1" t="s">
        <v>42</v>
      </c>
      <c r="L15" s="1" t="s">
        <v>43</v>
      </c>
      <c r="AJ15" s="1" t="s">
        <v>51</v>
      </c>
      <c r="AK15" s="1" t="s">
        <v>52</v>
      </c>
      <c r="AL15" s="1" t="s">
        <v>109</v>
      </c>
      <c r="AM15" s="1" t="s">
        <v>110</v>
      </c>
      <c r="AN15" s="1" t="s">
        <v>111</v>
      </c>
      <c r="AO15" s="1" t="s">
        <v>47</v>
      </c>
      <c r="AQ15" s="1" t="s">
        <v>48</v>
      </c>
      <c r="AR15" s="1">
        <v>5</v>
      </c>
      <c r="AS15" s="1">
        <v>4</v>
      </c>
      <c r="AT15" s="1">
        <v>10</v>
      </c>
    </row>
    <row r="16" spans="1:47" ht="15.75" customHeight="1" x14ac:dyDescent="0.25">
      <c r="A16" s="2">
        <v>44902.528395405097</v>
      </c>
      <c r="B16" s="1" t="s">
        <v>35</v>
      </c>
      <c r="C16" s="1">
        <v>1983</v>
      </c>
      <c r="D16" s="1" t="s">
        <v>36</v>
      </c>
      <c r="E16" s="1" t="s">
        <v>66</v>
      </c>
      <c r="F16" s="1" t="s">
        <v>112</v>
      </c>
      <c r="G16" s="1" t="s">
        <v>63</v>
      </c>
      <c r="H16" s="1">
        <v>2017</v>
      </c>
      <c r="I16" s="1" t="s">
        <v>62</v>
      </c>
      <c r="J16" s="1" t="s">
        <v>113</v>
      </c>
      <c r="K16" s="1" t="s">
        <v>42</v>
      </c>
      <c r="L16" s="1" t="s">
        <v>98</v>
      </c>
      <c r="M16" s="1" t="s">
        <v>70</v>
      </c>
      <c r="N16" s="1" t="s">
        <v>74</v>
      </c>
      <c r="O16" s="1" t="s">
        <v>78</v>
      </c>
      <c r="P16" s="1">
        <v>100</v>
      </c>
      <c r="Q16" s="1">
        <v>4</v>
      </c>
      <c r="R16" s="1" t="s">
        <v>42</v>
      </c>
      <c r="S16" s="1">
        <v>5</v>
      </c>
      <c r="T16" s="1" t="s">
        <v>48</v>
      </c>
      <c r="U16" s="1">
        <v>3</v>
      </c>
      <c r="V16" s="1">
        <v>6</v>
      </c>
      <c r="W16" s="1" t="s">
        <v>114</v>
      </c>
      <c r="X16" s="1" t="s">
        <v>58</v>
      </c>
      <c r="Y16" s="1" t="s">
        <v>74</v>
      </c>
      <c r="Z16" s="1" t="s">
        <v>78</v>
      </c>
      <c r="AA16" s="1">
        <v>50</v>
      </c>
      <c r="AB16" s="1">
        <v>1</v>
      </c>
      <c r="AC16" s="1">
        <v>5</v>
      </c>
      <c r="AD16" s="1" t="s">
        <v>85</v>
      </c>
      <c r="AE16" s="1">
        <v>4</v>
      </c>
      <c r="AF16" s="1" t="s">
        <v>48</v>
      </c>
      <c r="AG16" s="1">
        <v>3</v>
      </c>
      <c r="AH16" s="1">
        <v>6</v>
      </c>
      <c r="AI16" s="1" t="s">
        <v>115</v>
      </c>
      <c r="AJ16" s="1" t="s">
        <v>101</v>
      </c>
      <c r="AK16" s="1" t="s">
        <v>74</v>
      </c>
      <c r="AL16" s="1" t="s">
        <v>109</v>
      </c>
      <c r="AM16" s="1">
        <v>20</v>
      </c>
      <c r="AN16" s="1">
        <v>0.5</v>
      </c>
      <c r="AO16" s="1" t="s">
        <v>47</v>
      </c>
      <c r="AP16" s="1">
        <v>1</v>
      </c>
      <c r="AQ16" s="1" t="s">
        <v>48</v>
      </c>
      <c r="AR16" s="1">
        <v>4</v>
      </c>
      <c r="AS16" s="1">
        <v>3</v>
      </c>
      <c r="AT16" s="1">
        <v>6</v>
      </c>
      <c r="AU16" s="1" t="s">
        <v>116</v>
      </c>
    </row>
    <row r="17" spans="1:47" ht="15.75" customHeight="1" x14ac:dyDescent="0.25">
      <c r="A17" s="2">
        <v>44902.536367731482</v>
      </c>
      <c r="B17" s="1" t="s">
        <v>35</v>
      </c>
      <c r="C17" s="1">
        <v>1983</v>
      </c>
      <c r="D17" s="1" t="s">
        <v>36</v>
      </c>
      <c r="E17" s="1" t="s">
        <v>66</v>
      </c>
      <c r="F17" s="1" t="s">
        <v>117</v>
      </c>
      <c r="G17" s="1" t="s">
        <v>39</v>
      </c>
      <c r="H17" s="1">
        <v>24</v>
      </c>
      <c r="I17" s="1" t="s">
        <v>62</v>
      </c>
      <c r="J17" s="1" t="s">
        <v>69</v>
      </c>
      <c r="K17" s="1" t="s">
        <v>42</v>
      </c>
      <c r="L17" s="1" t="s">
        <v>63</v>
      </c>
      <c r="X17" s="1" t="s">
        <v>70</v>
      </c>
      <c r="Y17" s="1" t="s">
        <v>52</v>
      </c>
      <c r="Z17" s="1" t="s">
        <v>99</v>
      </c>
      <c r="AA17" s="1">
        <v>170</v>
      </c>
      <c r="AB17" s="1">
        <v>24</v>
      </c>
      <c r="AC17" s="1">
        <v>5</v>
      </c>
      <c r="AD17" s="1" t="s">
        <v>47</v>
      </c>
      <c r="AE17" s="1">
        <v>5</v>
      </c>
      <c r="AF17" s="1" t="s">
        <v>48</v>
      </c>
      <c r="AG17" s="1">
        <v>4</v>
      </c>
      <c r="AH17" s="1">
        <v>10</v>
      </c>
      <c r="AJ17" s="1" t="s">
        <v>70</v>
      </c>
      <c r="AK17" s="1" t="s">
        <v>52</v>
      </c>
      <c r="AL17" s="1" t="s">
        <v>118</v>
      </c>
      <c r="AM17" s="1">
        <v>20</v>
      </c>
      <c r="AN17" s="1">
        <v>2</v>
      </c>
      <c r="AO17" s="1" t="s">
        <v>47</v>
      </c>
      <c r="AP17" s="1">
        <v>2</v>
      </c>
      <c r="AQ17" s="1" t="s">
        <v>48</v>
      </c>
      <c r="AR17" s="1">
        <v>2</v>
      </c>
      <c r="AS17" s="1">
        <v>3</v>
      </c>
      <c r="AT17" s="1">
        <v>7</v>
      </c>
    </row>
    <row r="18" spans="1:47" ht="15.75" customHeight="1" x14ac:dyDescent="0.25">
      <c r="A18" s="2">
        <v>44902.539384467593</v>
      </c>
      <c r="B18" s="1" t="s">
        <v>35</v>
      </c>
      <c r="C18" s="1">
        <v>1987</v>
      </c>
      <c r="D18" s="1" t="s">
        <v>36</v>
      </c>
      <c r="E18" s="1" t="s">
        <v>66</v>
      </c>
      <c r="F18" s="1" t="s">
        <v>89</v>
      </c>
      <c r="G18" s="1" t="s">
        <v>39</v>
      </c>
      <c r="H18" s="1" t="s">
        <v>119</v>
      </c>
      <c r="I18" s="1" t="s">
        <v>62</v>
      </c>
      <c r="J18" s="1" t="s">
        <v>57</v>
      </c>
      <c r="K18" s="1" t="s">
        <v>42</v>
      </c>
      <c r="L18" s="1" t="s">
        <v>43</v>
      </c>
      <c r="AJ18" s="1" t="s">
        <v>51</v>
      </c>
      <c r="AK18" s="1" t="s">
        <v>74</v>
      </c>
      <c r="AL18" s="1" t="s">
        <v>120</v>
      </c>
      <c r="AM18" s="1" t="s">
        <v>121</v>
      </c>
      <c r="AN18" s="1">
        <v>23.5</v>
      </c>
      <c r="AO18" s="1" t="s">
        <v>47</v>
      </c>
      <c r="AP18" s="1">
        <v>1</v>
      </c>
      <c r="AQ18" s="1" t="s">
        <v>48</v>
      </c>
      <c r="AR18" s="1">
        <v>4</v>
      </c>
      <c r="AS18" s="1">
        <v>4</v>
      </c>
      <c r="AT18" s="1">
        <v>9</v>
      </c>
      <c r="AU18" s="1" t="s">
        <v>122</v>
      </c>
    </row>
    <row r="19" spans="1:47" ht="15.75" customHeight="1" x14ac:dyDescent="0.25">
      <c r="A19" s="2">
        <v>44902.560229629627</v>
      </c>
      <c r="B19" s="1" t="s">
        <v>35</v>
      </c>
      <c r="C19" s="1">
        <v>2001</v>
      </c>
      <c r="D19" s="1" t="s">
        <v>36</v>
      </c>
      <c r="E19" s="1" t="s">
        <v>76</v>
      </c>
      <c r="F19" s="1" t="s">
        <v>77</v>
      </c>
      <c r="G19" s="1" t="s">
        <v>39</v>
      </c>
      <c r="H19" s="1">
        <v>14</v>
      </c>
      <c r="I19" s="1" t="s">
        <v>84</v>
      </c>
      <c r="J19" s="1" t="s">
        <v>69</v>
      </c>
      <c r="K19" s="1" t="s">
        <v>42</v>
      </c>
      <c r="L19" s="1" t="s">
        <v>63</v>
      </c>
      <c r="X19" s="1" t="s">
        <v>44</v>
      </c>
      <c r="Y19" s="1" t="s">
        <v>45</v>
      </c>
      <c r="Z19" s="1" t="s">
        <v>71</v>
      </c>
      <c r="AA19" s="1">
        <v>75</v>
      </c>
      <c r="AB19" s="1">
        <v>4</v>
      </c>
      <c r="AC19" s="1">
        <v>5</v>
      </c>
      <c r="AD19" s="1" t="s">
        <v>47</v>
      </c>
      <c r="AF19" s="1" t="s">
        <v>48</v>
      </c>
      <c r="AG19" s="1">
        <v>3</v>
      </c>
      <c r="AH19" s="1">
        <v>9</v>
      </c>
      <c r="AJ19" s="1" t="s">
        <v>70</v>
      </c>
      <c r="AK19" s="1" t="s">
        <v>47</v>
      </c>
      <c r="AL19" s="1" t="s">
        <v>88</v>
      </c>
      <c r="AM19" s="1">
        <v>10</v>
      </c>
      <c r="AN19" s="1" t="s">
        <v>123</v>
      </c>
      <c r="AO19" s="1" t="s">
        <v>47</v>
      </c>
      <c r="AQ19" s="1" t="s">
        <v>48</v>
      </c>
      <c r="AR19" s="1">
        <v>1</v>
      </c>
      <c r="AS19" s="1">
        <v>3</v>
      </c>
      <c r="AT19" s="1">
        <v>5</v>
      </c>
    </row>
    <row r="20" spans="1:47" ht="15.75" customHeight="1" x14ac:dyDescent="0.25">
      <c r="A20" s="2">
        <v>44902.573960972222</v>
      </c>
      <c r="B20" s="1" t="s">
        <v>35</v>
      </c>
      <c r="C20" s="1">
        <v>1993</v>
      </c>
      <c r="D20" s="1" t="s">
        <v>36</v>
      </c>
      <c r="E20" s="1" t="s">
        <v>37</v>
      </c>
      <c r="F20" s="1" t="s">
        <v>124</v>
      </c>
      <c r="G20" s="1" t="s">
        <v>39</v>
      </c>
      <c r="H20" s="1">
        <v>24</v>
      </c>
      <c r="I20" s="1" t="s">
        <v>63</v>
      </c>
      <c r="J20" s="1" t="s">
        <v>57</v>
      </c>
      <c r="K20" s="1" t="s">
        <v>42</v>
      </c>
      <c r="L20" s="1" t="s">
        <v>63</v>
      </c>
      <c r="X20" s="1" t="s">
        <v>70</v>
      </c>
      <c r="Y20" s="1" t="s">
        <v>52</v>
      </c>
      <c r="Z20" s="1" t="s">
        <v>125</v>
      </c>
      <c r="AA20" s="1">
        <v>127</v>
      </c>
      <c r="AB20" s="1">
        <v>24</v>
      </c>
      <c r="AC20" s="1">
        <v>5</v>
      </c>
      <c r="AD20" s="1" t="s">
        <v>42</v>
      </c>
      <c r="AE20" s="1">
        <v>5</v>
      </c>
      <c r="AF20" s="1" t="s">
        <v>48</v>
      </c>
      <c r="AG20" s="1">
        <v>3</v>
      </c>
      <c r="AH20" s="1">
        <v>10</v>
      </c>
      <c r="AJ20" s="1" t="s">
        <v>73</v>
      </c>
      <c r="AK20" s="1" t="s">
        <v>74</v>
      </c>
      <c r="AL20" s="1" t="s">
        <v>126</v>
      </c>
      <c r="AM20" s="1">
        <v>0</v>
      </c>
      <c r="AN20" s="1">
        <v>0</v>
      </c>
      <c r="AO20" s="1" t="s">
        <v>47</v>
      </c>
      <c r="AP20" s="1">
        <v>1</v>
      </c>
      <c r="AQ20" s="1" t="s">
        <v>48</v>
      </c>
      <c r="AR20" s="1">
        <v>1</v>
      </c>
      <c r="AS20" s="1">
        <v>1</v>
      </c>
      <c r="AT20" s="1">
        <v>0</v>
      </c>
    </row>
    <row r="21" spans="1:47" ht="15.75" customHeight="1" x14ac:dyDescent="0.25">
      <c r="A21" s="2">
        <v>44902.574632326388</v>
      </c>
      <c r="B21" s="1" t="s">
        <v>95</v>
      </c>
      <c r="C21" s="1">
        <v>1980</v>
      </c>
      <c r="D21" s="1" t="s">
        <v>36</v>
      </c>
      <c r="E21" s="1" t="s">
        <v>66</v>
      </c>
      <c r="F21" s="1" t="s">
        <v>49</v>
      </c>
      <c r="G21" s="1" t="s">
        <v>39</v>
      </c>
      <c r="H21" s="1" t="s">
        <v>127</v>
      </c>
      <c r="I21" s="1" t="s">
        <v>43</v>
      </c>
      <c r="J21" s="1" t="s">
        <v>57</v>
      </c>
      <c r="K21" s="1" t="s">
        <v>42</v>
      </c>
      <c r="L21" s="1" t="s">
        <v>43</v>
      </c>
      <c r="AJ21" s="1" t="s">
        <v>44</v>
      </c>
      <c r="AK21" s="1" t="s">
        <v>52</v>
      </c>
      <c r="AL21" s="1" t="s">
        <v>128</v>
      </c>
      <c r="AM21" s="1" t="s">
        <v>129</v>
      </c>
      <c r="AN21" s="1">
        <v>5</v>
      </c>
      <c r="AO21" s="1" t="s">
        <v>47</v>
      </c>
      <c r="AP21" s="1">
        <v>3</v>
      </c>
      <c r="AQ21" s="1" t="s">
        <v>48</v>
      </c>
      <c r="AR21" s="1">
        <v>5</v>
      </c>
      <c r="AS21" s="1">
        <v>5</v>
      </c>
      <c r="AT21" s="1">
        <v>10</v>
      </c>
      <c r="AU21" s="1" t="s">
        <v>130</v>
      </c>
    </row>
    <row r="22" spans="1:47" ht="15.75" customHeight="1" x14ac:dyDescent="0.25">
      <c r="A22" s="2">
        <v>44902.577473067126</v>
      </c>
      <c r="B22" s="1" t="s">
        <v>35</v>
      </c>
      <c r="C22" s="1">
        <v>1999</v>
      </c>
      <c r="D22" s="1" t="s">
        <v>36</v>
      </c>
      <c r="E22" s="1" t="s">
        <v>66</v>
      </c>
      <c r="F22" s="1" t="s">
        <v>49</v>
      </c>
      <c r="G22" s="1" t="s">
        <v>39</v>
      </c>
      <c r="H22" s="1">
        <v>4</v>
      </c>
      <c r="I22" s="1" t="s">
        <v>62</v>
      </c>
      <c r="J22" s="1" t="s">
        <v>131</v>
      </c>
      <c r="K22" s="1" t="s">
        <v>42</v>
      </c>
      <c r="L22" s="1" t="s">
        <v>43</v>
      </c>
      <c r="AJ22" s="1" t="s">
        <v>51</v>
      </c>
      <c r="AK22" s="1" t="s">
        <v>52</v>
      </c>
      <c r="AL22" s="1" t="s">
        <v>59</v>
      </c>
      <c r="AM22" s="1">
        <v>60</v>
      </c>
      <c r="AN22" s="1">
        <v>3</v>
      </c>
      <c r="AO22" s="1" t="s">
        <v>47</v>
      </c>
      <c r="AQ22" s="1" t="s">
        <v>48</v>
      </c>
      <c r="AR22" s="1">
        <v>5</v>
      </c>
      <c r="AS22" s="1">
        <v>5</v>
      </c>
      <c r="AT22" s="1">
        <v>10</v>
      </c>
    </row>
    <row r="23" spans="1:47" ht="15.75" customHeight="1" x14ac:dyDescent="0.25">
      <c r="A23" s="2">
        <v>44902.578735868054</v>
      </c>
      <c r="B23" s="1" t="s">
        <v>35</v>
      </c>
      <c r="C23" s="1">
        <v>1986</v>
      </c>
      <c r="D23" s="1" t="s">
        <v>36</v>
      </c>
      <c r="E23" s="1" t="s">
        <v>76</v>
      </c>
      <c r="F23" s="1" t="s">
        <v>132</v>
      </c>
      <c r="G23" s="1" t="s">
        <v>133</v>
      </c>
      <c r="H23" s="1" t="s">
        <v>134</v>
      </c>
      <c r="I23" s="1" t="s">
        <v>62</v>
      </c>
      <c r="J23" s="1" t="s">
        <v>135</v>
      </c>
      <c r="K23" s="1" t="s">
        <v>42</v>
      </c>
      <c r="L23" s="1" t="s">
        <v>63</v>
      </c>
      <c r="X23" s="1" t="s">
        <v>51</v>
      </c>
      <c r="Y23" s="1" t="s">
        <v>45</v>
      </c>
      <c r="Z23" s="1" t="s">
        <v>78</v>
      </c>
      <c r="AA23" s="1" t="s">
        <v>136</v>
      </c>
      <c r="AB23" s="1" t="s">
        <v>137</v>
      </c>
      <c r="AC23" s="1">
        <v>4</v>
      </c>
      <c r="AD23" s="1" t="s">
        <v>47</v>
      </c>
      <c r="AF23" s="1" t="s">
        <v>48</v>
      </c>
      <c r="AG23" s="1">
        <v>4</v>
      </c>
      <c r="AH23" s="1">
        <v>6</v>
      </c>
      <c r="AJ23" s="1" t="s">
        <v>58</v>
      </c>
      <c r="AK23" s="1" t="s">
        <v>47</v>
      </c>
      <c r="AL23" s="1" t="s">
        <v>109</v>
      </c>
      <c r="AM23" s="1" t="s">
        <v>136</v>
      </c>
      <c r="AN23" s="1" t="s">
        <v>137</v>
      </c>
      <c r="AO23" s="1" t="s">
        <v>47</v>
      </c>
      <c r="AQ23" s="1" t="s">
        <v>48</v>
      </c>
      <c r="AR23" s="1">
        <v>3</v>
      </c>
      <c r="AS23" s="1">
        <v>4</v>
      </c>
      <c r="AT23" s="1">
        <v>6</v>
      </c>
    </row>
    <row r="24" spans="1:47" ht="15.75" customHeight="1" x14ac:dyDescent="0.25">
      <c r="A24" s="2">
        <v>44902.587372754628</v>
      </c>
      <c r="B24" s="1" t="s">
        <v>35</v>
      </c>
      <c r="C24" s="1">
        <v>1995</v>
      </c>
      <c r="D24" s="1" t="s">
        <v>36</v>
      </c>
      <c r="E24" s="1" t="s">
        <v>66</v>
      </c>
      <c r="F24" s="1" t="s">
        <v>138</v>
      </c>
      <c r="G24" s="1" t="s">
        <v>63</v>
      </c>
      <c r="H24" s="1" t="s">
        <v>139</v>
      </c>
      <c r="I24" s="1" t="s">
        <v>62</v>
      </c>
      <c r="J24" s="1" t="s">
        <v>57</v>
      </c>
      <c r="K24" s="1" t="s">
        <v>42</v>
      </c>
      <c r="L24" s="1" t="s">
        <v>43</v>
      </c>
      <c r="AJ24" s="1" t="s">
        <v>140</v>
      </c>
      <c r="AK24" s="1" t="s">
        <v>47</v>
      </c>
      <c r="AL24" s="1" t="s">
        <v>141</v>
      </c>
      <c r="AM24" s="1">
        <v>100</v>
      </c>
      <c r="AN24" s="1">
        <v>3</v>
      </c>
      <c r="AO24" s="1" t="s">
        <v>47</v>
      </c>
      <c r="AQ24" s="1" t="s">
        <v>48</v>
      </c>
      <c r="AR24" s="1">
        <v>4</v>
      </c>
      <c r="AS24" s="1">
        <v>2</v>
      </c>
      <c r="AT24" s="1">
        <v>10</v>
      </c>
    </row>
    <row r="25" spans="1:47" ht="15.75" customHeight="1" x14ac:dyDescent="0.25">
      <c r="A25" s="2">
        <v>44902.607186238427</v>
      </c>
      <c r="B25" s="1" t="s">
        <v>35</v>
      </c>
      <c r="C25" s="1">
        <v>1993</v>
      </c>
      <c r="D25" s="1" t="s">
        <v>36</v>
      </c>
      <c r="E25" s="1" t="s">
        <v>66</v>
      </c>
      <c r="F25" s="1" t="s">
        <v>142</v>
      </c>
      <c r="G25" s="1" t="s">
        <v>39</v>
      </c>
      <c r="H25" s="1">
        <v>60</v>
      </c>
      <c r="I25" s="1" t="s">
        <v>43</v>
      </c>
      <c r="J25" s="1" t="s">
        <v>41</v>
      </c>
      <c r="K25" s="1" t="s">
        <v>42</v>
      </c>
      <c r="L25" s="1" t="s">
        <v>43</v>
      </c>
      <c r="AJ25" s="1" t="s">
        <v>58</v>
      </c>
      <c r="AK25" s="1" t="s">
        <v>47</v>
      </c>
      <c r="AL25" s="1" t="s">
        <v>88</v>
      </c>
      <c r="AM25" s="1">
        <v>15</v>
      </c>
      <c r="AN25" s="1">
        <v>0.5</v>
      </c>
      <c r="AO25" s="1" t="s">
        <v>47</v>
      </c>
      <c r="AQ25" s="1" t="s">
        <v>48</v>
      </c>
      <c r="AR25" s="1">
        <v>4</v>
      </c>
      <c r="AS25" s="1">
        <v>4</v>
      </c>
      <c r="AT25" s="1">
        <v>8</v>
      </c>
    </row>
    <row r="26" spans="1:47" ht="15.75" customHeight="1" x14ac:dyDescent="0.25">
      <c r="A26" s="2">
        <v>44902.614506377315</v>
      </c>
      <c r="B26" s="1" t="s">
        <v>35</v>
      </c>
      <c r="C26" s="1">
        <v>1986</v>
      </c>
      <c r="D26" s="1" t="s">
        <v>36</v>
      </c>
      <c r="E26" s="1" t="s">
        <v>37</v>
      </c>
      <c r="F26" s="1" t="s">
        <v>143</v>
      </c>
      <c r="G26" s="1" t="s">
        <v>39</v>
      </c>
      <c r="H26" s="1" t="s">
        <v>144</v>
      </c>
      <c r="I26" s="1" t="s">
        <v>56</v>
      </c>
      <c r="J26" s="1" t="s">
        <v>145</v>
      </c>
      <c r="K26" s="1" t="s">
        <v>42</v>
      </c>
      <c r="L26" s="1" t="s">
        <v>43</v>
      </c>
      <c r="AJ26" s="1" t="s">
        <v>65</v>
      </c>
      <c r="AK26" s="1" t="s">
        <v>47</v>
      </c>
      <c r="AL26" s="1" t="s">
        <v>146</v>
      </c>
      <c r="AM26" s="1" t="s">
        <v>147</v>
      </c>
      <c r="AN26" s="1">
        <v>1.5</v>
      </c>
      <c r="AO26" s="1" t="s">
        <v>42</v>
      </c>
      <c r="AP26" s="1">
        <v>1</v>
      </c>
      <c r="AQ26" s="1" t="s">
        <v>148</v>
      </c>
      <c r="AR26" s="1">
        <v>4</v>
      </c>
      <c r="AS26" s="1">
        <v>4</v>
      </c>
      <c r="AT26" s="1">
        <v>5</v>
      </c>
      <c r="AU26" s="1" t="s">
        <v>149</v>
      </c>
    </row>
    <row r="27" spans="1:47" ht="15.75" customHeight="1" x14ac:dyDescent="0.25">
      <c r="A27" s="2">
        <v>44902.615673159722</v>
      </c>
      <c r="B27" s="1" t="s">
        <v>35</v>
      </c>
      <c r="C27" s="1">
        <v>1984</v>
      </c>
      <c r="D27" s="1" t="s">
        <v>36</v>
      </c>
      <c r="E27" s="1" t="s">
        <v>76</v>
      </c>
      <c r="F27" s="1" t="s">
        <v>89</v>
      </c>
      <c r="G27" s="1" t="s">
        <v>39</v>
      </c>
      <c r="H27" s="1">
        <v>60</v>
      </c>
      <c r="I27" s="1" t="s">
        <v>40</v>
      </c>
      <c r="J27" s="1" t="s">
        <v>41</v>
      </c>
      <c r="K27" s="1" t="s">
        <v>42</v>
      </c>
      <c r="L27" s="1" t="s">
        <v>43</v>
      </c>
      <c r="AJ27" s="1" t="s">
        <v>44</v>
      </c>
      <c r="AK27" s="1" t="s">
        <v>52</v>
      </c>
      <c r="AL27" s="1" t="s">
        <v>118</v>
      </c>
      <c r="AM27" s="1">
        <v>110</v>
      </c>
      <c r="AN27" s="1">
        <v>23</v>
      </c>
      <c r="AO27" s="1" t="s">
        <v>42</v>
      </c>
      <c r="AP27" s="1">
        <v>5</v>
      </c>
      <c r="AQ27" s="1" t="s">
        <v>48</v>
      </c>
      <c r="AR27" s="1">
        <v>3</v>
      </c>
      <c r="AS27" s="1">
        <v>4</v>
      </c>
      <c r="AT27" s="1">
        <v>9</v>
      </c>
    </row>
    <row r="28" spans="1:47" ht="15.75" customHeight="1" x14ac:dyDescent="0.25">
      <c r="A28" s="2">
        <v>44902.617141724535</v>
      </c>
      <c r="B28" s="1" t="s">
        <v>35</v>
      </c>
      <c r="C28" s="1">
        <v>1991</v>
      </c>
      <c r="D28" s="1" t="s">
        <v>106</v>
      </c>
      <c r="E28" s="1" t="s">
        <v>66</v>
      </c>
      <c r="F28" s="1" t="s">
        <v>150</v>
      </c>
      <c r="G28" s="1" t="s">
        <v>39</v>
      </c>
      <c r="H28" s="1">
        <v>3</v>
      </c>
      <c r="I28" s="1" t="s">
        <v>84</v>
      </c>
      <c r="J28" s="1" t="s">
        <v>57</v>
      </c>
      <c r="K28" s="1" t="s">
        <v>42</v>
      </c>
      <c r="L28" s="1" t="s">
        <v>63</v>
      </c>
      <c r="X28" s="1" t="s">
        <v>44</v>
      </c>
      <c r="Y28" s="1" t="s">
        <v>52</v>
      </c>
      <c r="Z28" s="1" t="s">
        <v>71</v>
      </c>
      <c r="AA28" s="1">
        <v>40</v>
      </c>
      <c r="AB28" s="1">
        <v>2</v>
      </c>
      <c r="AC28" s="1">
        <v>5</v>
      </c>
      <c r="AD28" s="1" t="s">
        <v>85</v>
      </c>
      <c r="AE28" s="1">
        <v>4</v>
      </c>
      <c r="AF28" s="1" t="s">
        <v>48</v>
      </c>
      <c r="AG28" s="1">
        <v>4</v>
      </c>
      <c r="AH28" s="1">
        <v>10</v>
      </c>
      <c r="AJ28" s="1" t="s">
        <v>73</v>
      </c>
      <c r="AK28" s="1" t="s">
        <v>47</v>
      </c>
      <c r="AL28" s="1" t="s">
        <v>151</v>
      </c>
      <c r="AM28" s="1">
        <v>0</v>
      </c>
      <c r="AN28" s="1">
        <v>0</v>
      </c>
      <c r="AO28" s="1" t="s">
        <v>47</v>
      </c>
      <c r="AP28" s="1">
        <v>3</v>
      </c>
      <c r="AQ28" s="1" t="s">
        <v>48</v>
      </c>
      <c r="AR28" s="1">
        <v>3</v>
      </c>
      <c r="AS28" s="1">
        <v>3</v>
      </c>
      <c r="AT28" s="1">
        <v>5</v>
      </c>
    </row>
    <row r="29" spans="1:47" ht="15.75" customHeight="1" x14ac:dyDescent="0.25">
      <c r="A29" s="2">
        <v>44902.61899800926</v>
      </c>
      <c r="B29" s="1" t="s">
        <v>35</v>
      </c>
      <c r="C29" s="1">
        <v>1995</v>
      </c>
      <c r="D29" s="1" t="s">
        <v>36</v>
      </c>
      <c r="E29" s="1" t="s">
        <v>66</v>
      </c>
      <c r="F29" s="1" t="s">
        <v>82</v>
      </c>
      <c r="G29" s="1" t="s">
        <v>39</v>
      </c>
      <c r="H29" s="1">
        <v>36</v>
      </c>
      <c r="I29" s="1" t="s">
        <v>43</v>
      </c>
      <c r="J29" s="1" t="s">
        <v>41</v>
      </c>
      <c r="K29" s="1" t="s">
        <v>42</v>
      </c>
      <c r="L29" s="1" t="s">
        <v>43</v>
      </c>
      <c r="AJ29" s="1" t="s">
        <v>44</v>
      </c>
      <c r="AK29" s="1" t="s">
        <v>47</v>
      </c>
      <c r="AL29" s="1" t="s">
        <v>59</v>
      </c>
      <c r="AM29" s="1">
        <v>30</v>
      </c>
      <c r="AN29" s="1">
        <v>1.5</v>
      </c>
      <c r="AO29" s="1" t="s">
        <v>47</v>
      </c>
      <c r="AQ29" s="1" t="s">
        <v>48</v>
      </c>
      <c r="AR29" s="1">
        <v>1</v>
      </c>
      <c r="AS29" s="1">
        <v>4</v>
      </c>
      <c r="AT29" s="1">
        <v>10</v>
      </c>
    </row>
    <row r="30" spans="1:47" ht="15.75" customHeight="1" x14ac:dyDescent="0.25">
      <c r="A30" s="2">
        <v>44902.628424988427</v>
      </c>
      <c r="B30" s="1" t="s">
        <v>35</v>
      </c>
      <c r="C30" s="1">
        <v>1998</v>
      </c>
      <c r="D30" s="1" t="s">
        <v>36</v>
      </c>
      <c r="E30" s="1" t="s">
        <v>76</v>
      </c>
      <c r="F30" s="1" t="s">
        <v>152</v>
      </c>
      <c r="G30" s="1" t="s">
        <v>63</v>
      </c>
      <c r="H30" s="1">
        <v>7</v>
      </c>
      <c r="I30" s="1" t="s">
        <v>62</v>
      </c>
      <c r="J30" s="1" t="s">
        <v>41</v>
      </c>
      <c r="K30" s="1" t="s">
        <v>42</v>
      </c>
      <c r="L30" s="1" t="s">
        <v>43</v>
      </c>
      <c r="AJ30" s="1" t="s">
        <v>51</v>
      </c>
      <c r="AK30" s="1" t="s">
        <v>45</v>
      </c>
      <c r="AL30" s="1" t="s">
        <v>109</v>
      </c>
      <c r="AM30" s="1">
        <v>178</v>
      </c>
      <c r="AN30" s="1">
        <v>24</v>
      </c>
      <c r="AO30" s="1" t="s">
        <v>47</v>
      </c>
      <c r="AQ30" s="1" t="s">
        <v>48</v>
      </c>
      <c r="AR30" s="1">
        <v>5</v>
      </c>
      <c r="AS30" s="1">
        <v>4</v>
      </c>
      <c r="AT30" s="1">
        <v>9</v>
      </c>
    </row>
    <row r="31" spans="1:47" ht="15.75" customHeight="1" x14ac:dyDescent="0.25">
      <c r="A31" s="2">
        <v>44902.629805960649</v>
      </c>
      <c r="B31" s="1" t="s">
        <v>35</v>
      </c>
      <c r="C31" s="1">
        <v>2000</v>
      </c>
      <c r="D31" s="1" t="s">
        <v>36</v>
      </c>
      <c r="E31" s="1" t="s">
        <v>76</v>
      </c>
      <c r="F31" s="1" t="s">
        <v>38</v>
      </c>
      <c r="G31" s="1" t="s">
        <v>39</v>
      </c>
      <c r="H31" s="1">
        <v>13</v>
      </c>
      <c r="I31" s="1" t="s">
        <v>62</v>
      </c>
      <c r="J31" s="1" t="s">
        <v>69</v>
      </c>
      <c r="K31" s="1" t="s">
        <v>42</v>
      </c>
      <c r="L31" s="1" t="s">
        <v>63</v>
      </c>
      <c r="X31" s="1" t="s">
        <v>70</v>
      </c>
      <c r="Y31" s="1" t="s">
        <v>52</v>
      </c>
      <c r="Z31" s="1" t="s">
        <v>71</v>
      </c>
      <c r="AA31" s="1">
        <v>10</v>
      </c>
      <c r="AB31" s="1" t="s">
        <v>123</v>
      </c>
      <c r="AC31" s="1">
        <v>5</v>
      </c>
      <c r="AD31" s="1" t="s">
        <v>47</v>
      </c>
      <c r="AF31" s="1" t="s">
        <v>48</v>
      </c>
      <c r="AG31" s="1">
        <v>4</v>
      </c>
      <c r="AH31" s="1">
        <v>8</v>
      </c>
      <c r="AJ31" s="1" t="s">
        <v>58</v>
      </c>
      <c r="AK31" s="1" t="s">
        <v>52</v>
      </c>
      <c r="AL31" s="1" t="s">
        <v>88</v>
      </c>
      <c r="AM31" s="1">
        <v>5</v>
      </c>
      <c r="AN31" s="3" t="s">
        <v>153</v>
      </c>
      <c r="AO31" s="1" t="s">
        <v>47</v>
      </c>
      <c r="AQ31" s="1" t="s">
        <v>48</v>
      </c>
      <c r="AR31" s="1">
        <v>1</v>
      </c>
      <c r="AS31" s="1">
        <v>3</v>
      </c>
      <c r="AT31" s="1">
        <v>9</v>
      </c>
    </row>
    <row r="32" spans="1:47" ht="15.75" customHeight="1" x14ac:dyDescent="0.25">
      <c r="A32" s="2">
        <v>44902.634573692128</v>
      </c>
      <c r="B32" s="1" t="s">
        <v>35</v>
      </c>
      <c r="C32" s="1">
        <v>1999</v>
      </c>
      <c r="D32" s="1" t="s">
        <v>36</v>
      </c>
      <c r="E32" s="1" t="s">
        <v>66</v>
      </c>
      <c r="F32" s="1" t="s">
        <v>154</v>
      </c>
      <c r="G32" s="1" t="s">
        <v>39</v>
      </c>
      <c r="H32" s="1">
        <v>36</v>
      </c>
      <c r="I32" s="1" t="s">
        <v>62</v>
      </c>
      <c r="J32" s="1" t="s">
        <v>41</v>
      </c>
      <c r="K32" s="1" t="s">
        <v>42</v>
      </c>
      <c r="L32" s="1" t="s">
        <v>43</v>
      </c>
      <c r="AJ32" s="1" t="s">
        <v>155</v>
      </c>
      <c r="AK32" s="1" t="s">
        <v>52</v>
      </c>
      <c r="AL32" s="1" t="s">
        <v>156</v>
      </c>
      <c r="AM32" s="1">
        <v>400</v>
      </c>
      <c r="AN32" s="1">
        <v>25</v>
      </c>
      <c r="AO32" s="1" t="s">
        <v>47</v>
      </c>
      <c r="AQ32" s="1" t="s">
        <v>48</v>
      </c>
      <c r="AR32" s="1">
        <v>5</v>
      </c>
      <c r="AS32" s="1">
        <v>5</v>
      </c>
      <c r="AT32" s="1">
        <v>8</v>
      </c>
      <c r="AU32" s="1" t="s">
        <v>157</v>
      </c>
    </row>
    <row r="33" spans="1:47" ht="15.75" customHeight="1" x14ac:dyDescent="0.25">
      <c r="A33" s="2">
        <v>44902.63947238426</v>
      </c>
      <c r="B33" s="1" t="s">
        <v>35</v>
      </c>
      <c r="C33" s="1">
        <v>1997</v>
      </c>
      <c r="D33" s="1" t="s">
        <v>36</v>
      </c>
      <c r="E33" s="1" t="s">
        <v>66</v>
      </c>
      <c r="F33" s="1" t="s">
        <v>154</v>
      </c>
      <c r="G33" s="1" t="s">
        <v>39</v>
      </c>
      <c r="H33" s="1">
        <v>40</v>
      </c>
      <c r="I33" s="1" t="s">
        <v>62</v>
      </c>
      <c r="J33" s="1" t="s">
        <v>158</v>
      </c>
      <c r="K33" s="1" t="s">
        <v>42</v>
      </c>
      <c r="L33" s="1" t="s">
        <v>43</v>
      </c>
      <c r="AJ33" s="1" t="s">
        <v>44</v>
      </c>
      <c r="AK33" s="1" t="s">
        <v>52</v>
      </c>
      <c r="AL33" s="1" t="s">
        <v>118</v>
      </c>
      <c r="AM33" s="1">
        <v>150</v>
      </c>
      <c r="AN33" s="1">
        <v>24</v>
      </c>
      <c r="AO33" s="1" t="s">
        <v>47</v>
      </c>
      <c r="AQ33" s="1" t="s">
        <v>48</v>
      </c>
      <c r="AR33" s="1">
        <v>1</v>
      </c>
      <c r="AS33" s="1">
        <v>4</v>
      </c>
      <c r="AT33" s="1">
        <v>10</v>
      </c>
      <c r="AU33" s="1" t="s">
        <v>159</v>
      </c>
    </row>
    <row r="34" spans="1:47" ht="15.75" customHeight="1" x14ac:dyDescent="0.25">
      <c r="A34" s="2">
        <v>44902.645916956018</v>
      </c>
      <c r="B34" s="1" t="s">
        <v>95</v>
      </c>
      <c r="C34" s="1">
        <v>2000</v>
      </c>
      <c r="D34" s="1" t="s">
        <v>36</v>
      </c>
      <c r="E34" s="1" t="s">
        <v>76</v>
      </c>
      <c r="F34" s="1" t="s">
        <v>150</v>
      </c>
      <c r="G34" s="1" t="s">
        <v>39</v>
      </c>
      <c r="H34" s="1">
        <v>6</v>
      </c>
      <c r="I34" s="1" t="s">
        <v>63</v>
      </c>
      <c r="J34" s="1" t="s">
        <v>57</v>
      </c>
      <c r="K34" s="1" t="s">
        <v>42</v>
      </c>
      <c r="L34" s="1" t="s">
        <v>63</v>
      </c>
      <c r="X34" s="1" t="s">
        <v>58</v>
      </c>
      <c r="Y34" s="1" t="s">
        <v>45</v>
      </c>
      <c r="Z34" s="1" t="s">
        <v>99</v>
      </c>
      <c r="AA34" s="1">
        <v>200</v>
      </c>
      <c r="AB34" s="1">
        <v>24</v>
      </c>
      <c r="AC34" s="1">
        <v>5</v>
      </c>
      <c r="AD34" s="1" t="s">
        <v>47</v>
      </c>
      <c r="AE34" s="1">
        <v>1</v>
      </c>
      <c r="AF34" s="1" t="s">
        <v>48</v>
      </c>
      <c r="AG34" s="1">
        <v>4</v>
      </c>
      <c r="AH34" s="1">
        <v>8</v>
      </c>
      <c r="AJ34" s="1" t="s">
        <v>58</v>
      </c>
      <c r="AK34" s="1" t="s">
        <v>47</v>
      </c>
      <c r="AL34" s="1" t="s">
        <v>160</v>
      </c>
      <c r="AM34" s="1">
        <v>200</v>
      </c>
      <c r="AN34" s="1">
        <v>24</v>
      </c>
      <c r="AO34" s="1" t="s">
        <v>47</v>
      </c>
      <c r="AP34" s="1">
        <v>1</v>
      </c>
      <c r="AQ34" s="1" t="s">
        <v>48</v>
      </c>
      <c r="AR34" s="1">
        <v>5</v>
      </c>
      <c r="AS34" s="1">
        <v>3</v>
      </c>
      <c r="AT34" s="1">
        <v>5</v>
      </c>
    </row>
    <row r="35" spans="1:47" ht="15.75" customHeight="1" x14ac:dyDescent="0.25">
      <c r="A35" s="2">
        <v>44902.646427175925</v>
      </c>
      <c r="B35" s="1" t="s">
        <v>95</v>
      </c>
      <c r="C35" s="1">
        <v>1992</v>
      </c>
      <c r="D35" s="1" t="s">
        <v>36</v>
      </c>
      <c r="E35" s="1" t="s">
        <v>66</v>
      </c>
      <c r="F35" s="1" t="s">
        <v>161</v>
      </c>
      <c r="G35" s="1" t="s">
        <v>39</v>
      </c>
      <c r="H35" s="1" t="s">
        <v>162</v>
      </c>
      <c r="I35" s="1" t="s">
        <v>43</v>
      </c>
      <c r="J35" s="1" t="s">
        <v>163</v>
      </c>
      <c r="K35" s="1" t="s">
        <v>42</v>
      </c>
      <c r="L35" s="1" t="s">
        <v>43</v>
      </c>
      <c r="AJ35" s="1" t="s">
        <v>140</v>
      </c>
      <c r="AK35" s="1" t="s">
        <v>52</v>
      </c>
      <c r="AL35" s="1" t="s">
        <v>164</v>
      </c>
      <c r="AM35" s="1" t="s">
        <v>165</v>
      </c>
      <c r="AN35" s="1" t="s">
        <v>166</v>
      </c>
      <c r="AO35" s="1" t="s">
        <v>47</v>
      </c>
      <c r="AQ35" s="1" t="s">
        <v>48</v>
      </c>
      <c r="AR35" s="1">
        <v>5</v>
      </c>
      <c r="AS35" s="1">
        <v>5</v>
      </c>
      <c r="AT35" s="1">
        <v>10</v>
      </c>
    </row>
    <row r="36" spans="1:47" ht="15.75" customHeight="1" x14ac:dyDescent="0.25">
      <c r="A36" s="2">
        <v>44902.656656215273</v>
      </c>
      <c r="B36" s="1" t="s">
        <v>95</v>
      </c>
      <c r="C36" s="1">
        <v>2000</v>
      </c>
      <c r="D36" s="1" t="s">
        <v>36</v>
      </c>
      <c r="E36" s="1" t="s">
        <v>37</v>
      </c>
      <c r="F36" s="1" t="s">
        <v>154</v>
      </c>
      <c r="G36" s="1" t="s">
        <v>39</v>
      </c>
      <c r="H36" s="1">
        <v>6</v>
      </c>
      <c r="I36" s="1" t="s">
        <v>43</v>
      </c>
      <c r="J36" s="1" t="s">
        <v>41</v>
      </c>
      <c r="K36" s="1" t="s">
        <v>42</v>
      </c>
      <c r="L36" s="1" t="s">
        <v>43</v>
      </c>
      <c r="AJ36" s="1" t="s">
        <v>70</v>
      </c>
      <c r="AK36" s="1" t="s">
        <v>47</v>
      </c>
      <c r="AL36" s="1" t="s">
        <v>88</v>
      </c>
      <c r="AM36" s="1" t="s">
        <v>167</v>
      </c>
      <c r="AN36" s="1">
        <v>2</v>
      </c>
      <c r="AO36" s="1" t="s">
        <v>47</v>
      </c>
      <c r="AQ36" s="1" t="s">
        <v>48</v>
      </c>
      <c r="AR36" s="1">
        <v>4</v>
      </c>
      <c r="AS36" s="1">
        <v>4</v>
      </c>
      <c r="AT36" s="1">
        <v>10</v>
      </c>
    </row>
    <row r="37" spans="1:47" ht="15.75" customHeight="1" x14ac:dyDescent="0.25">
      <c r="A37" s="2">
        <v>44902.657510555553</v>
      </c>
      <c r="B37" s="1" t="s">
        <v>35</v>
      </c>
      <c r="C37" s="1">
        <v>26</v>
      </c>
      <c r="D37" s="1" t="s">
        <v>36</v>
      </c>
      <c r="E37" s="1" t="s">
        <v>76</v>
      </c>
      <c r="F37" s="1" t="s">
        <v>89</v>
      </c>
      <c r="G37" s="1" t="s">
        <v>63</v>
      </c>
      <c r="H37" s="1">
        <v>2017</v>
      </c>
      <c r="I37" s="1" t="s">
        <v>62</v>
      </c>
      <c r="J37" s="1" t="s">
        <v>41</v>
      </c>
      <c r="K37" s="1" t="s">
        <v>42</v>
      </c>
      <c r="L37" s="1" t="s">
        <v>43</v>
      </c>
      <c r="AJ37" s="1" t="s">
        <v>51</v>
      </c>
      <c r="AK37" s="1" t="s">
        <v>52</v>
      </c>
      <c r="AL37" s="1" t="s">
        <v>88</v>
      </c>
      <c r="AM37" s="1">
        <v>120</v>
      </c>
      <c r="AN37" s="1">
        <v>24</v>
      </c>
      <c r="AO37" s="1" t="s">
        <v>47</v>
      </c>
      <c r="AQ37" s="1" t="s">
        <v>48</v>
      </c>
      <c r="AR37" s="1">
        <v>3</v>
      </c>
      <c r="AS37" s="1">
        <v>3</v>
      </c>
      <c r="AT37" s="1">
        <v>7</v>
      </c>
    </row>
    <row r="38" spans="1:47" ht="15.75" customHeight="1" x14ac:dyDescent="0.25">
      <c r="A38" s="2">
        <v>44902.681162650464</v>
      </c>
      <c r="B38" s="1" t="s">
        <v>95</v>
      </c>
      <c r="C38" s="1">
        <v>1998</v>
      </c>
      <c r="D38" s="1" t="s">
        <v>36</v>
      </c>
      <c r="E38" s="1" t="s">
        <v>66</v>
      </c>
      <c r="F38" s="1" t="s">
        <v>49</v>
      </c>
      <c r="G38" s="1" t="s">
        <v>39</v>
      </c>
      <c r="H38" s="1" t="s">
        <v>127</v>
      </c>
      <c r="I38" s="1" t="s">
        <v>43</v>
      </c>
      <c r="J38" s="1" t="s">
        <v>57</v>
      </c>
      <c r="K38" s="1" t="s">
        <v>42</v>
      </c>
      <c r="L38" s="1" t="s">
        <v>43</v>
      </c>
      <c r="AJ38" s="1" t="s">
        <v>44</v>
      </c>
      <c r="AK38" s="1" t="s">
        <v>52</v>
      </c>
      <c r="AL38" s="1" t="s">
        <v>109</v>
      </c>
      <c r="AM38" s="1" t="s">
        <v>129</v>
      </c>
      <c r="AN38" s="1" t="s">
        <v>168</v>
      </c>
      <c r="AO38" s="1" t="s">
        <v>47</v>
      </c>
      <c r="AQ38" s="1" t="s">
        <v>48</v>
      </c>
      <c r="AR38" s="1">
        <v>5</v>
      </c>
      <c r="AS38" s="1">
        <v>5</v>
      </c>
      <c r="AT38" s="1">
        <v>9</v>
      </c>
    </row>
    <row r="39" spans="1:47" ht="15.75" customHeight="1" x14ac:dyDescent="0.25">
      <c r="A39" s="2">
        <v>44902.709304479169</v>
      </c>
      <c r="B39" s="1" t="s">
        <v>35</v>
      </c>
      <c r="C39" s="1">
        <v>1992</v>
      </c>
      <c r="D39" s="1" t="s">
        <v>36</v>
      </c>
      <c r="E39" s="1" t="s">
        <v>66</v>
      </c>
      <c r="F39" s="1" t="s">
        <v>152</v>
      </c>
      <c r="G39" s="1" t="s">
        <v>39</v>
      </c>
      <c r="H39" s="3" t="s">
        <v>169</v>
      </c>
      <c r="I39" s="1" t="s">
        <v>56</v>
      </c>
      <c r="J39" s="1" t="s">
        <v>41</v>
      </c>
      <c r="K39" s="1" t="s">
        <v>42</v>
      </c>
      <c r="L39" s="1" t="s">
        <v>43</v>
      </c>
      <c r="AJ39" s="1" t="s">
        <v>44</v>
      </c>
      <c r="AK39" s="1" t="s">
        <v>52</v>
      </c>
      <c r="AL39" s="1" t="s">
        <v>88</v>
      </c>
      <c r="AM39" s="1" t="s">
        <v>170</v>
      </c>
      <c r="AN39" s="1">
        <v>25</v>
      </c>
      <c r="AO39" s="1" t="s">
        <v>47</v>
      </c>
      <c r="AQ39" s="1" t="s">
        <v>48</v>
      </c>
      <c r="AR39" s="1">
        <v>4</v>
      </c>
      <c r="AS39" s="1">
        <v>4</v>
      </c>
      <c r="AT39" s="1">
        <v>10</v>
      </c>
    </row>
    <row r="40" spans="1:47" ht="15.75" customHeight="1" x14ac:dyDescent="0.25">
      <c r="A40" s="2">
        <v>44902.71207076389</v>
      </c>
      <c r="B40" s="1" t="s">
        <v>95</v>
      </c>
      <c r="C40" s="1">
        <v>1992</v>
      </c>
      <c r="D40" s="1" t="s">
        <v>36</v>
      </c>
      <c r="E40" s="1" t="s">
        <v>66</v>
      </c>
      <c r="F40" s="1" t="s">
        <v>89</v>
      </c>
      <c r="G40" s="1" t="s">
        <v>39</v>
      </c>
      <c r="H40" s="1" t="s">
        <v>171</v>
      </c>
      <c r="I40" s="1" t="s">
        <v>40</v>
      </c>
      <c r="J40" s="1" t="s">
        <v>57</v>
      </c>
      <c r="K40" s="1" t="s">
        <v>42</v>
      </c>
      <c r="L40" s="1" t="s">
        <v>43</v>
      </c>
      <c r="AJ40" s="1" t="s">
        <v>44</v>
      </c>
      <c r="AK40" s="1" t="s">
        <v>52</v>
      </c>
      <c r="AL40" s="1" t="s">
        <v>109</v>
      </c>
      <c r="AM40" s="1">
        <v>30</v>
      </c>
      <c r="AN40" s="1">
        <v>2</v>
      </c>
      <c r="AO40" s="1" t="s">
        <v>47</v>
      </c>
      <c r="AQ40" s="1" t="s">
        <v>48</v>
      </c>
      <c r="AR40" s="1">
        <v>5</v>
      </c>
      <c r="AS40" s="1">
        <v>5</v>
      </c>
      <c r="AT40" s="1">
        <v>10</v>
      </c>
    </row>
    <row r="41" spans="1:47" ht="15.75" customHeight="1" x14ac:dyDescent="0.25">
      <c r="A41" s="2">
        <v>44902.714311747681</v>
      </c>
      <c r="B41" s="1" t="s">
        <v>35</v>
      </c>
      <c r="C41" s="1">
        <v>1996</v>
      </c>
      <c r="D41" s="1" t="s">
        <v>36</v>
      </c>
      <c r="E41" s="1" t="s">
        <v>66</v>
      </c>
      <c r="F41" s="1" t="s">
        <v>150</v>
      </c>
      <c r="G41" s="1" t="s">
        <v>39</v>
      </c>
      <c r="H41" s="1">
        <v>12</v>
      </c>
      <c r="I41" s="1" t="s">
        <v>62</v>
      </c>
      <c r="J41" s="1" t="s">
        <v>69</v>
      </c>
      <c r="K41" s="1" t="s">
        <v>42</v>
      </c>
      <c r="L41" s="1" t="s">
        <v>43</v>
      </c>
      <c r="AJ41" s="1" t="s">
        <v>44</v>
      </c>
      <c r="AK41" s="1" t="s">
        <v>52</v>
      </c>
      <c r="AL41" s="1" t="s">
        <v>88</v>
      </c>
      <c r="AM41" s="1">
        <v>60</v>
      </c>
      <c r="AN41" s="1">
        <v>13</v>
      </c>
      <c r="AO41" s="1" t="s">
        <v>47</v>
      </c>
      <c r="AQ41" s="1" t="s">
        <v>172</v>
      </c>
      <c r="AR41" s="1">
        <v>5</v>
      </c>
      <c r="AS41" s="1">
        <v>5</v>
      </c>
      <c r="AT41" s="1">
        <v>10</v>
      </c>
    </row>
    <row r="42" spans="1:47" ht="15.75" customHeight="1" x14ac:dyDescent="0.25">
      <c r="A42" s="2">
        <v>44902.73452528935</v>
      </c>
      <c r="B42" s="1" t="s">
        <v>35</v>
      </c>
      <c r="C42" s="1">
        <v>2002</v>
      </c>
      <c r="D42" s="1" t="s">
        <v>36</v>
      </c>
      <c r="E42" s="1" t="s">
        <v>76</v>
      </c>
      <c r="F42" s="1" t="s">
        <v>117</v>
      </c>
      <c r="G42" s="1" t="s">
        <v>39</v>
      </c>
      <c r="H42" s="1">
        <v>9</v>
      </c>
      <c r="I42" s="1" t="s">
        <v>62</v>
      </c>
      <c r="J42" s="1" t="s">
        <v>69</v>
      </c>
      <c r="K42" s="1" t="s">
        <v>42</v>
      </c>
      <c r="L42" s="1" t="s">
        <v>43</v>
      </c>
      <c r="AJ42" s="1" t="s">
        <v>44</v>
      </c>
      <c r="AK42" s="1" t="s">
        <v>47</v>
      </c>
      <c r="AL42" s="1" t="s">
        <v>109</v>
      </c>
      <c r="AM42" s="1">
        <v>12</v>
      </c>
      <c r="AN42" s="1">
        <v>1</v>
      </c>
      <c r="AO42" s="1" t="s">
        <v>47</v>
      </c>
      <c r="AQ42" s="1" t="s">
        <v>48</v>
      </c>
      <c r="AR42" s="1">
        <v>3</v>
      </c>
      <c r="AS42" s="1">
        <v>3</v>
      </c>
      <c r="AT42" s="1">
        <v>8</v>
      </c>
    </row>
    <row r="43" spans="1:47" ht="15.75" customHeight="1" x14ac:dyDescent="0.25">
      <c r="A43" s="2">
        <v>44902.761907152773</v>
      </c>
      <c r="B43" s="1" t="s">
        <v>35</v>
      </c>
      <c r="C43" s="1">
        <v>1995</v>
      </c>
      <c r="D43" s="1" t="s">
        <v>36</v>
      </c>
      <c r="E43" s="1" t="s">
        <v>66</v>
      </c>
      <c r="F43" s="1" t="s">
        <v>124</v>
      </c>
      <c r="G43" s="1" t="s">
        <v>173</v>
      </c>
      <c r="H43" s="1">
        <v>60</v>
      </c>
      <c r="I43" s="1" t="s">
        <v>56</v>
      </c>
      <c r="J43" s="1" t="s">
        <v>41</v>
      </c>
      <c r="K43" s="1" t="s">
        <v>42</v>
      </c>
      <c r="L43" s="1" t="s">
        <v>43</v>
      </c>
      <c r="AJ43" s="1" t="s">
        <v>51</v>
      </c>
      <c r="AK43" s="1" t="s">
        <v>52</v>
      </c>
      <c r="AL43" s="1" t="s">
        <v>109</v>
      </c>
      <c r="AM43" s="1">
        <v>150</v>
      </c>
      <c r="AN43" s="1">
        <v>24</v>
      </c>
      <c r="AO43" s="1" t="s">
        <v>42</v>
      </c>
      <c r="AP43" s="1">
        <v>3</v>
      </c>
      <c r="AQ43" s="1" t="s">
        <v>48</v>
      </c>
      <c r="AR43" s="1">
        <v>2</v>
      </c>
      <c r="AS43" s="1">
        <v>4</v>
      </c>
      <c r="AT43" s="1">
        <v>7</v>
      </c>
    </row>
    <row r="44" spans="1:47" ht="15.75" customHeight="1" x14ac:dyDescent="0.25">
      <c r="A44" s="2">
        <v>44902.76809759259</v>
      </c>
      <c r="B44" s="1" t="s">
        <v>35</v>
      </c>
      <c r="C44" s="1">
        <v>1977</v>
      </c>
      <c r="D44" s="1" t="s">
        <v>36</v>
      </c>
      <c r="E44" s="1" t="s">
        <v>76</v>
      </c>
      <c r="F44" s="1" t="s">
        <v>124</v>
      </c>
      <c r="G44" s="1" t="s">
        <v>39</v>
      </c>
      <c r="H44" s="1" t="s">
        <v>174</v>
      </c>
      <c r="I44" s="1" t="s">
        <v>43</v>
      </c>
      <c r="J44" s="1" t="s">
        <v>175</v>
      </c>
      <c r="K44" s="1" t="s">
        <v>42</v>
      </c>
      <c r="L44" s="1" t="s">
        <v>43</v>
      </c>
      <c r="AJ44" s="1" t="s">
        <v>65</v>
      </c>
      <c r="AK44" s="1" t="s">
        <v>45</v>
      </c>
      <c r="AL44" s="1" t="s">
        <v>88</v>
      </c>
      <c r="AM44" s="1" t="s">
        <v>176</v>
      </c>
      <c r="AN44" s="1" t="s">
        <v>177</v>
      </c>
      <c r="AO44" s="1" t="s">
        <v>47</v>
      </c>
      <c r="AP44" s="1">
        <v>5</v>
      </c>
      <c r="AQ44" s="1" t="s">
        <v>48</v>
      </c>
      <c r="AR44" s="1">
        <v>5</v>
      </c>
      <c r="AS44" s="1">
        <v>5</v>
      </c>
      <c r="AT44" s="1">
        <v>10</v>
      </c>
    </row>
    <row r="45" spans="1:47" ht="15.75" customHeight="1" x14ac:dyDescent="0.25">
      <c r="A45" s="2">
        <v>44902.782838807871</v>
      </c>
      <c r="B45" s="1" t="s">
        <v>95</v>
      </c>
      <c r="C45" s="1">
        <v>1988</v>
      </c>
      <c r="D45" s="1" t="s">
        <v>36</v>
      </c>
      <c r="E45" s="1" t="s">
        <v>66</v>
      </c>
      <c r="F45" s="1" t="s">
        <v>150</v>
      </c>
      <c r="G45" s="1" t="s">
        <v>39</v>
      </c>
      <c r="H45" s="3" t="s">
        <v>178</v>
      </c>
      <c r="I45" s="1" t="s">
        <v>43</v>
      </c>
      <c r="J45" s="1" t="s">
        <v>69</v>
      </c>
      <c r="K45" s="1" t="s">
        <v>42</v>
      </c>
      <c r="L45" s="1" t="s">
        <v>43</v>
      </c>
      <c r="AJ45" s="1" t="s">
        <v>44</v>
      </c>
      <c r="AK45" s="1" t="s">
        <v>52</v>
      </c>
      <c r="AL45" s="1" t="s">
        <v>109</v>
      </c>
      <c r="AM45" s="1">
        <v>10</v>
      </c>
      <c r="AN45" s="1">
        <v>0.5</v>
      </c>
      <c r="AO45" s="1" t="s">
        <v>47</v>
      </c>
      <c r="AP45" s="1">
        <v>1</v>
      </c>
      <c r="AQ45" s="1" t="s">
        <v>48</v>
      </c>
      <c r="AR45" s="1">
        <v>5</v>
      </c>
      <c r="AS45" s="1">
        <v>5</v>
      </c>
      <c r="AT45" s="1">
        <v>10</v>
      </c>
    </row>
    <row r="46" spans="1:47" ht="15.75" customHeight="1" x14ac:dyDescent="0.25">
      <c r="A46" s="2">
        <v>44902.817336678243</v>
      </c>
      <c r="B46" s="1" t="s">
        <v>35</v>
      </c>
      <c r="C46" s="1">
        <v>1999</v>
      </c>
      <c r="D46" s="1" t="s">
        <v>36</v>
      </c>
      <c r="E46" s="1" t="s">
        <v>66</v>
      </c>
      <c r="F46" s="1" t="s">
        <v>87</v>
      </c>
      <c r="G46" s="1" t="s">
        <v>39</v>
      </c>
      <c r="H46" s="1">
        <v>24</v>
      </c>
      <c r="I46" s="1" t="s">
        <v>63</v>
      </c>
      <c r="J46" s="1" t="s">
        <v>69</v>
      </c>
      <c r="K46" s="1" t="s">
        <v>42</v>
      </c>
      <c r="L46" s="1" t="s">
        <v>63</v>
      </c>
      <c r="X46" s="1" t="s">
        <v>44</v>
      </c>
      <c r="Y46" s="1" t="s">
        <v>47</v>
      </c>
      <c r="Z46" s="1" t="s">
        <v>64</v>
      </c>
      <c r="AA46" s="1">
        <v>20</v>
      </c>
      <c r="AB46" s="1">
        <v>2</v>
      </c>
      <c r="AC46" s="1">
        <v>1</v>
      </c>
      <c r="AD46" s="1" t="s">
        <v>47</v>
      </c>
      <c r="AE46" s="1">
        <v>1</v>
      </c>
      <c r="AF46" s="1" t="s">
        <v>48</v>
      </c>
      <c r="AG46" s="1">
        <v>4</v>
      </c>
      <c r="AH46" s="1">
        <v>8</v>
      </c>
      <c r="AJ46" s="1" t="s">
        <v>101</v>
      </c>
      <c r="AK46" s="1" t="s">
        <v>47</v>
      </c>
      <c r="AL46" s="1" t="s">
        <v>88</v>
      </c>
      <c r="AM46" s="1">
        <v>0</v>
      </c>
      <c r="AN46" s="1">
        <v>0</v>
      </c>
      <c r="AO46" s="1" t="s">
        <v>47</v>
      </c>
      <c r="AQ46" s="1" t="s">
        <v>48</v>
      </c>
      <c r="AR46" s="1">
        <v>1</v>
      </c>
      <c r="AS46" s="1">
        <v>1</v>
      </c>
      <c r="AT46" s="1">
        <v>0</v>
      </c>
    </row>
    <row r="47" spans="1:47" ht="15.75" customHeight="1" x14ac:dyDescent="0.25">
      <c r="A47" s="2">
        <v>44902.834273425928</v>
      </c>
      <c r="B47" s="1" t="s">
        <v>95</v>
      </c>
      <c r="C47" s="1">
        <v>1977</v>
      </c>
      <c r="D47" s="1" t="s">
        <v>36</v>
      </c>
      <c r="E47" s="1" t="s">
        <v>66</v>
      </c>
      <c r="F47" s="1" t="s">
        <v>117</v>
      </c>
      <c r="G47" s="1" t="s">
        <v>39</v>
      </c>
      <c r="H47" s="1">
        <v>10</v>
      </c>
      <c r="I47" s="1" t="s">
        <v>62</v>
      </c>
      <c r="J47" s="1" t="s">
        <v>41</v>
      </c>
      <c r="K47" s="1" t="s">
        <v>42</v>
      </c>
      <c r="L47" s="1" t="s">
        <v>43</v>
      </c>
      <c r="AJ47" s="1" t="s">
        <v>44</v>
      </c>
      <c r="AK47" s="1" t="s">
        <v>52</v>
      </c>
      <c r="AL47" s="1" t="s">
        <v>156</v>
      </c>
      <c r="AM47" s="1">
        <v>200</v>
      </c>
      <c r="AN47" s="1">
        <v>22</v>
      </c>
      <c r="AO47" s="1" t="s">
        <v>42</v>
      </c>
      <c r="AP47" s="1">
        <v>1</v>
      </c>
      <c r="AQ47" s="1" t="s">
        <v>48</v>
      </c>
      <c r="AR47" s="1">
        <v>4</v>
      </c>
      <c r="AS47" s="1">
        <v>3</v>
      </c>
      <c r="AT47" s="1">
        <v>7</v>
      </c>
    </row>
    <row r="48" spans="1:47" ht="15.75" customHeight="1" x14ac:dyDescent="0.25">
      <c r="A48" s="2">
        <v>44902.851284594908</v>
      </c>
      <c r="B48" s="1" t="s">
        <v>35</v>
      </c>
      <c r="C48" s="1">
        <v>1983</v>
      </c>
      <c r="D48" s="1" t="s">
        <v>106</v>
      </c>
      <c r="E48" s="1" t="s">
        <v>66</v>
      </c>
      <c r="F48" s="1" t="s">
        <v>82</v>
      </c>
      <c r="G48" s="1" t="s">
        <v>39</v>
      </c>
      <c r="H48" s="1">
        <v>66</v>
      </c>
      <c r="I48" s="1" t="s">
        <v>62</v>
      </c>
      <c r="J48" s="1" t="s">
        <v>57</v>
      </c>
      <c r="K48" s="1" t="s">
        <v>42</v>
      </c>
      <c r="L48" s="1" t="s">
        <v>43</v>
      </c>
      <c r="AJ48" s="1" t="s">
        <v>70</v>
      </c>
      <c r="AK48" s="1" t="s">
        <v>52</v>
      </c>
      <c r="AL48" s="1" t="s">
        <v>156</v>
      </c>
      <c r="AM48" s="1">
        <v>250</v>
      </c>
      <c r="AN48" s="1">
        <v>72</v>
      </c>
      <c r="AO48" s="1" t="s">
        <v>47</v>
      </c>
      <c r="AQ48" s="1" t="s">
        <v>48</v>
      </c>
      <c r="AR48" s="1">
        <v>5</v>
      </c>
      <c r="AS48" s="1">
        <v>4</v>
      </c>
      <c r="AT48" s="1">
        <v>8</v>
      </c>
    </row>
    <row r="49" spans="1:47" ht="15.75" customHeight="1" x14ac:dyDescent="0.25">
      <c r="A49" s="2">
        <v>44902.874179270832</v>
      </c>
      <c r="B49" s="1" t="s">
        <v>35</v>
      </c>
      <c r="C49" s="1">
        <v>1999</v>
      </c>
      <c r="D49" s="1" t="s">
        <v>36</v>
      </c>
      <c r="E49" s="1" t="s">
        <v>76</v>
      </c>
      <c r="F49" s="1" t="s">
        <v>152</v>
      </c>
      <c r="G49" s="1" t="s">
        <v>39</v>
      </c>
      <c r="H49" s="1">
        <v>4</v>
      </c>
      <c r="I49" s="1" t="s">
        <v>40</v>
      </c>
      <c r="J49" s="1" t="s">
        <v>41</v>
      </c>
      <c r="K49" s="1" t="s">
        <v>42</v>
      </c>
      <c r="L49" s="1" t="s">
        <v>43</v>
      </c>
      <c r="AJ49" s="1" t="s">
        <v>155</v>
      </c>
      <c r="AK49" s="1" t="s">
        <v>52</v>
      </c>
      <c r="AL49" s="1" t="s">
        <v>109</v>
      </c>
      <c r="AM49" s="1">
        <v>180</v>
      </c>
      <c r="AN49" s="1">
        <v>21</v>
      </c>
      <c r="AO49" s="1" t="s">
        <v>47</v>
      </c>
      <c r="AQ49" s="1" t="s">
        <v>91</v>
      </c>
      <c r="AR49" s="1">
        <v>3</v>
      </c>
      <c r="AS49" s="1">
        <v>3</v>
      </c>
      <c r="AT49" s="1">
        <v>10</v>
      </c>
    </row>
    <row r="50" spans="1:47" ht="15.75" customHeight="1" x14ac:dyDescent="0.25">
      <c r="A50" s="2">
        <v>44902.875023530098</v>
      </c>
      <c r="B50" s="1" t="s">
        <v>95</v>
      </c>
      <c r="C50" s="1">
        <v>1983</v>
      </c>
      <c r="D50" s="1" t="s">
        <v>36</v>
      </c>
      <c r="E50" s="1" t="s">
        <v>66</v>
      </c>
      <c r="F50" s="1" t="s">
        <v>124</v>
      </c>
      <c r="G50" s="1" t="s">
        <v>39</v>
      </c>
      <c r="H50" s="1">
        <v>2017</v>
      </c>
      <c r="I50" s="1" t="s">
        <v>62</v>
      </c>
      <c r="J50" s="1" t="s">
        <v>57</v>
      </c>
      <c r="K50" s="1" t="s">
        <v>42</v>
      </c>
      <c r="L50" s="1" t="s">
        <v>63</v>
      </c>
      <c r="X50" s="1" t="s">
        <v>155</v>
      </c>
      <c r="Y50" s="1" t="s">
        <v>52</v>
      </c>
      <c r="Z50" s="1" t="s">
        <v>78</v>
      </c>
      <c r="AA50" s="1" t="s">
        <v>179</v>
      </c>
      <c r="AB50" s="1" t="s">
        <v>166</v>
      </c>
      <c r="AC50" s="1">
        <v>5</v>
      </c>
      <c r="AD50" s="1" t="s">
        <v>85</v>
      </c>
      <c r="AE50" s="1">
        <v>5</v>
      </c>
      <c r="AF50" s="1" t="s">
        <v>48</v>
      </c>
      <c r="AG50" s="1">
        <v>4</v>
      </c>
      <c r="AH50" s="1">
        <v>9</v>
      </c>
      <c r="AJ50" s="1" t="s">
        <v>44</v>
      </c>
      <c r="AK50" s="1" t="s">
        <v>52</v>
      </c>
      <c r="AL50" s="1" t="s">
        <v>109</v>
      </c>
      <c r="AM50" s="1">
        <v>40</v>
      </c>
      <c r="AN50" s="1" t="s">
        <v>180</v>
      </c>
      <c r="AO50" s="1" t="s">
        <v>47</v>
      </c>
      <c r="AQ50" s="1" t="s">
        <v>48</v>
      </c>
      <c r="AR50" s="1">
        <v>5</v>
      </c>
      <c r="AS50" s="1">
        <v>4</v>
      </c>
      <c r="AT50" s="1">
        <v>8</v>
      </c>
    </row>
    <row r="51" spans="1:47" ht="15.75" customHeight="1" x14ac:dyDescent="0.25">
      <c r="A51" s="2">
        <v>44902.938347222225</v>
      </c>
      <c r="B51" s="1" t="s">
        <v>35</v>
      </c>
      <c r="C51" s="1">
        <v>2003</v>
      </c>
      <c r="D51" s="1" t="s">
        <v>80</v>
      </c>
      <c r="E51" s="1" t="s">
        <v>76</v>
      </c>
      <c r="F51" s="1" t="s">
        <v>152</v>
      </c>
      <c r="G51" s="1" t="s">
        <v>39</v>
      </c>
      <c r="H51" s="1">
        <v>2.5</v>
      </c>
      <c r="I51" s="1" t="s">
        <v>43</v>
      </c>
      <c r="J51" s="1" t="s">
        <v>41</v>
      </c>
      <c r="K51" s="1" t="s">
        <v>42</v>
      </c>
      <c r="L51" s="1" t="s">
        <v>43</v>
      </c>
      <c r="AJ51" s="1" t="s">
        <v>70</v>
      </c>
      <c r="AK51" s="1" t="s">
        <v>52</v>
      </c>
      <c r="AL51" s="1" t="s">
        <v>59</v>
      </c>
      <c r="AM51" s="1">
        <v>30</v>
      </c>
      <c r="AN51" s="1">
        <v>1</v>
      </c>
      <c r="AO51" s="1" t="s">
        <v>47</v>
      </c>
      <c r="AQ51" s="1" t="s">
        <v>48</v>
      </c>
      <c r="AR51" s="1">
        <v>4</v>
      </c>
      <c r="AS51" s="1">
        <v>5</v>
      </c>
      <c r="AT51" s="1">
        <v>5</v>
      </c>
    </row>
    <row r="52" spans="1:47" ht="15.75" customHeight="1" x14ac:dyDescent="0.25">
      <c r="A52" s="2">
        <v>44902.971096932873</v>
      </c>
      <c r="B52" s="1" t="s">
        <v>35</v>
      </c>
      <c r="C52" s="1">
        <v>2003</v>
      </c>
      <c r="D52" s="1" t="s">
        <v>36</v>
      </c>
      <c r="E52" s="1" t="s">
        <v>76</v>
      </c>
      <c r="F52" s="1" t="s">
        <v>38</v>
      </c>
      <c r="G52" s="1" t="s">
        <v>39</v>
      </c>
      <c r="H52" s="1">
        <v>2</v>
      </c>
      <c r="I52" s="1" t="s">
        <v>63</v>
      </c>
      <c r="J52" s="1" t="s">
        <v>69</v>
      </c>
      <c r="K52" s="1" t="s">
        <v>42</v>
      </c>
      <c r="L52" s="1" t="s">
        <v>63</v>
      </c>
      <c r="X52" s="1" t="s">
        <v>58</v>
      </c>
      <c r="Y52" s="1" t="s">
        <v>52</v>
      </c>
      <c r="Z52" s="1" t="s">
        <v>64</v>
      </c>
      <c r="AA52" s="1">
        <v>20</v>
      </c>
      <c r="AB52" s="1">
        <v>1</v>
      </c>
      <c r="AC52" s="1">
        <v>5</v>
      </c>
      <c r="AD52" s="1" t="s">
        <v>47</v>
      </c>
      <c r="AE52" s="1">
        <v>5</v>
      </c>
      <c r="AF52" s="1" t="s">
        <v>48</v>
      </c>
      <c r="AG52" s="1">
        <v>5</v>
      </c>
      <c r="AH52" s="1">
        <v>10</v>
      </c>
      <c r="AJ52" s="1" t="s">
        <v>58</v>
      </c>
      <c r="AK52" s="1" t="s">
        <v>52</v>
      </c>
      <c r="AL52" s="1" t="s">
        <v>59</v>
      </c>
      <c r="AM52" s="1">
        <v>25</v>
      </c>
      <c r="AN52" s="1">
        <v>1</v>
      </c>
      <c r="AO52" s="1" t="s">
        <v>47</v>
      </c>
      <c r="AP52" s="1">
        <v>1</v>
      </c>
      <c r="AQ52" s="1" t="s">
        <v>48</v>
      </c>
      <c r="AR52" s="1">
        <v>2</v>
      </c>
      <c r="AS52" s="1">
        <v>5</v>
      </c>
      <c r="AT52" s="1">
        <v>10</v>
      </c>
    </row>
    <row r="53" spans="1:47" ht="15.75" customHeight="1" x14ac:dyDescent="0.25">
      <c r="A53" s="2">
        <v>44903.00841800926</v>
      </c>
      <c r="B53" s="1" t="s">
        <v>35</v>
      </c>
      <c r="C53" s="1">
        <v>1976</v>
      </c>
      <c r="D53" s="1" t="s">
        <v>106</v>
      </c>
      <c r="E53" s="1" t="s">
        <v>37</v>
      </c>
      <c r="F53" s="1" t="s">
        <v>124</v>
      </c>
      <c r="G53" s="1" t="s">
        <v>39</v>
      </c>
      <c r="H53" s="1">
        <v>10</v>
      </c>
      <c r="I53" s="1" t="s">
        <v>43</v>
      </c>
      <c r="J53" s="1" t="s">
        <v>41</v>
      </c>
      <c r="K53" s="1" t="s">
        <v>42</v>
      </c>
      <c r="L53" s="1" t="s">
        <v>43</v>
      </c>
      <c r="AJ53" s="1" t="s">
        <v>70</v>
      </c>
      <c r="AK53" s="1" t="s">
        <v>52</v>
      </c>
      <c r="AL53" s="1" t="s">
        <v>181</v>
      </c>
      <c r="AM53" s="1">
        <v>500</v>
      </c>
      <c r="AN53" s="1">
        <v>23</v>
      </c>
      <c r="AO53" s="1" t="s">
        <v>47</v>
      </c>
      <c r="AQ53" s="1" t="s">
        <v>48</v>
      </c>
      <c r="AR53" s="1">
        <v>4</v>
      </c>
      <c r="AS53" s="1">
        <v>4</v>
      </c>
      <c r="AT53" s="1">
        <v>9</v>
      </c>
      <c r="AU53" s="1" t="s">
        <v>182</v>
      </c>
    </row>
    <row r="54" spans="1:47" ht="15.75" customHeight="1" x14ac:dyDescent="0.25">
      <c r="A54" s="2">
        <v>44903.319869340281</v>
      </c>
      <c r="B54" s="1" t="s">
        <v>35</v>
      </c>
      <c r="C54" s="3" t="s">
        <v>183</v>
      </c>
      <c r="D54" s="1" t="s">
        <v>36</v>
      </c>
      <c r="E54" s="1" t="s">
        <v>76</v>
      </c>
      <c r="F54" s="1" t="s">
        <v>82</v>
      </c>
      <c r="G54" s="1" t="s">
        <v>39</v>
      </c>
      <c r="H54" s="1">
        <v>13</v>
      </c>
      <c r="I54" s="1" t="s">
        <v>40</v>
      </c>
      <c r="J54" s="1" t="s">
        <v>57</v>
      </c>
      <c r="K54" s="1" t="s">
        <v>42</v>
      </c>
      <c r="L54" s="1" t="s">
        <v>63</v>
      </c>
      <c r="X54" s="1" t="s">
        <v>140</v>
      </c>
      <c r="Y54" s="1" t="s">
        <v>52</v>
      </c>
      <c r="Z54" s="1" t="s">
        <v>71</v>
      </c>
      <c r="AA54" s="1">
        <v>400</v>
      </c>
      <c r="AB54" s="1">
        <v>23</v>
      </c>
      <c r="AC54" s="1">
        <v>3</v>
      </c>
      <c r="AD54" s="1" t="s">
        <v>47</v>
      </c>
      <c r="AE54" s="1">
        <v>3</v>
      </c>
      <c r="AF54" s="1" t="s">
        <v>48</v>
      </c>
      <c r="AG54" s="1">
        <v>3</v>
      </c>
      <c r="AH54" s="1">
        <v>8</v>
      </c>
      <c r="AJ54" s="1" t="s">
        <v>155</v>
      </c>
      <c r="AK54" s="1" t="s">
        <v>52</v>
      </c>
      <c r="AL54" s="1" t="s">
        <v>109</v>
      </c>
      <c r="AM54" s="1">
        <v>300</v>
      </c>
      <c r="AN54" s="1">
        <v>24</v>
      </c>
      <c r="AO54" s="1" t="s">
        <v>47</v>
      </c>
      <c r="AP54" s="1">
        <v>1</v>
      </c>
      <c r="AQ54" s="1" t="s">
        <v>48</v>
      </c>
      <c r="AR54" s="1">
        <v>3</v>
      </c>
      <c r="AS54" s="1">
        <v>2</v>
      </c>
      <c r="AT54" s="1">
        <v>7</v>
      </c>
    </row>
    <row r="55" spans="1:47" ht="15.75" customHeight="1" x14ac:dyDescent="0.25">
      <c r="A55" s="2">
        <v>44903.385400694446</v>
      </c>
      <c r="B55" s="1" t="s">
        <v>35</v>
      </c>
      <c r="C55" s="1">
        <v>2000</v>
      </c>
      <c r="D55" s="1" t="s">
        <v>80</v>
      </c>
      <c r="E55" s="1" t="s">
        <v>76</v>
      </c>
      <c r="F55" s="1" t="s">
        <v>89</v>
      </c>
      <c r="G55" s="1" t="s">
        <v>39</v>
      </c>
      <c r="H55" s="1">
        <v>14</v>
      </c>
      <c r="I55" s="1" t="s">
        <v>62</v>
      </c>
      <c r="J55" s="1" t="s">
        <v>41</v>
      </c>
      <c r="K55" s="1" t="s">
        <v>42</v>
      </c>
      <c r="L55" s="1" t="s">
        <v>43</v>
      </c>
      <c r="AJ55" s="1" t="s">
        <v>44</v>
      </c>
      <c r="AK55" s="1" t="s">
        <v>45</v>
      </c>
      <c r="AL55" s="1" t="s">
        <v>184</v>
      </c>
      <c r="AM55" s="1">
        <v>230</v>
      </c>
      <c r="AN55" s="1">
        <v>22</v>
      </c>
      <c r="AO55" s="1" t="s">
        <v>47</v>
      </c>
      <c r="AP55" s="1">
        <v>1</v>
      </c>
      <c r="AQ55" s="1" t="s">
        <v>48</v>
      </c>
      <c r="AR55" s="1">
        <v>1</v>
      </c>
      <c r="AS55" s="1">
        <v>3</v>
      </c>
      <c r="AT55" s="1">
        <v>7</v>
      </c>
    </row>
    <row r="56" spans="1:47" ht="15.75" customHeight="1" x14ac:dyDescent="0.25">
      <c r="A56" s="2">
        <v>44903.432522002317</v>
      </c>
      <c r="B56" s="1" t="s">
        <v>35</v>
      </c>
      <c r="C56" s="1">
        <v>1995</v>
      </c>
      <c r="D56" s="1" t="s">
        <v>36</v>
      </c>
      <c r="E56" s="1" t="s">
        <v>37</v>
      </c>
      <c r="F56" s="1" t="s">
        <v>185</v>
      </c>
      <c r="G56" s="1" t="s">
        <v>39</v>
      </c>
      <c r="H56" s="1">
        <v>60</v>
      </c>
      <c r="I56" s="1" t="s">
        <v>43</v>
      </c>
      <c r="J56" s="1" t="s">
        <v>69</v>
      </c>
      <c r="K56" s="1" t="s">
        <v>42</v>
      </c>
      <c r="L56" s="1" t="s">
        <v>43</v>
      </c>
      <c r="AJ56" s="1" t="s">
        <v>101</v>
      </c>
      <c r="AK56" s="1" t="s">
        <v>45</v>
      </c>
      <c r="AL56" s="1" t="s">
        <v>186</v>
      </c>
      <c r="AM56" s="1">
        <v>350</v>
      </c>
      <c r="AN56" s="1">
        <v>72</v>
      </c>
      <c r="AO56" s="1" t="s">
        <v>47</v>
      </c>
      <c r="AQ56" s="1" t="s">
        <v>48</v>
      </c>
      <c r="AR56" s="1">
        <v>5</v>
      </c>
      <c r="AS56" s="1">
        <v>4</v>
      </c>
      <c r="AT56" s="1">
        <v>8</v>
      </c>
    </row>
    <row r="57" spans="1:47" ht="15.75" customHeight="1" x14ac:dyDescent="0.25">
      <c r="A57" s="2">
        <v>44903.452261689818</v>
      </c>
      <c r="B57" s="1" t="s">
        <v>35</v>
      </c>
      <c r="C57" s="1">
        <v>1993</v>
      </c>
      <c r="D57" s="1" t="s">
        <v>36</v>
      </c>
      <c r="E57" s="1" t="s">
        <v>66</v>
      </c>
      <c r="F57" s="1" t="s">
        <v>187</v>
      </c>
      <c r="G57" s="1" t="s">
        <v>188</v>
      </c>
      <c r="H57" s="1" t="s">
        <v>189</v>
      </c>
      <c r="I57" s="1" t="s">
        <v>43</v>
      </c>
      <c r="J57" s="1" t="s">
        <v>69</v>
      </c>
      <c r="K57" s="1" t="s">
        <v>42</v>
      </c>
      <c r="L57" s="1" t="s">
        <v>43</v>
      </c>
      <c r="AJ57" s="1" t="s">
        <v>155</v>
      </c>
      <c r="AK57" s="1" t="s">
        <v>52</v>
      </c>
      <c r="AL57" s="1" t="s">
        <v>156</v>
      </c>
      <c r="AM57" s="1" t="s">
        <v>190</v>
      </c>
      <c r="AN57" s="1" t="s">
        <v>191</v>
      </c>
      <c r="AO57" s="1" t="s">
        <v>42</v>
      </c>
      <c r="AP57" s="1">
        <v>1</v>
      </c>
      <c r="AQ57" s="1" t="s">
        <v>48</v>
      </c>
      <c r="AR57" s="1">
        <v>5</v>
      </c>
      <c r="AS57" s="1">
        <v>4</v>
      </c>
      <c r="AT57" s="1">
        <v>9</v>
      </c>
      <c r="AU57" s="1" t="s">
        <v>192</v>
      </c>
    </row>
    <row r="58" spans="1:47" ht="15.75" customHeight="1" x14ac:dyDescent="0.25">
      <c r="A58" s="2">
        <v>44903.479479085647</v>
      </c>
      <c r="B58" s="1" t="s">
        <v>35</v>
      </c>
      <c r="C58" s="1">
        <v>1978</v>
      </c>
      <c r="D58" s="1" t="s">
        <v>36</v>
      </c>
      <c r="E58" s="1" t="s">
        <v>76</v>
      </c>
      <c r="F58" s="1" t="s">
        <v>193</v>
      </c>
      <c r="G58" s="1" t="s">
        <v>39</v>
      </c>
      <c r="H58" s="1" t="s">
        <v>194</v>
      </c>
      <c r="I58" s="1" t="s">
        <v>43</v>
      </c>
      <c r="J58" s="1" t="s">
        <v>195</v>
      </c>
      <c r="K58" s="1" t="s">
        <v>42</v>
      </c>
      <c r="L58" s="1" t="s">
        <v>43</v>
      </c>
      <c r="AJ58" s="1" t="s">
        <v>51</v>
      </c>
      <c r="AK58" s="1" t="s">
        <v>47</v>
      </c>
      <c r="AL58" s="1" t="s">
        <v>88</v>
      </c>
      <c r="AM58" s="1">
        <v>50</v>
      </c>
      <c r="AN58" s="1">
        <v>2</v>
      </c>
      <c r="AO58" s="1" t="s">
        <v>47</v>
      </c>
      <c r="AQ58" s="1" t="s">
        <v>48</v>
      </c>
      <c r="AR58" s="1">
        <v>1</v>
      </c>
      <c r="AS58" s="1">
        <v>5</v>
      </c>
      <c r="AT58" s="1">
        <v>10</v>
      </c>
      <c r="AU58" s="1" t="s">
        <v>196</v>
      </c>
    </row>
    <row r="59" spans="1:47" ht="15.75" customHeight="1" x14ac:dyDescent="0.25">
      <c r="A59" s="2">
        <v>44903.482471550931</v>
      </c>
      <c r="B59" s="1" t="s">
        <v>95</v>
      </c>
      <c r="C59" s="1">
        <v>1998</v>
      </c>
      <c r="D59" s="1" t="s">
        <v>36</v>
      </c>
      <c r="E59" s="1" t="s">
        <v>76</v>
      </c>
      <c r="F59" s="1" t="s">
        <v>152</v>
      </c>
      <c r="G59" s="1" t="s">
        <v>39</v>
      </c>
      <c r="H59" s="1" t="s">
        <v>197</v>
      </c>
      <c r="I59" s="1" t="s">
        <v>84</v>
      </c>
      <c r="J59" s="1" t="s">
        <v>57</v>
      </c>
      <c r="K59" s="1" t="s">
        <v>42</v>
      </c>
      <c r="L59" s="1" t="s">
        <v>63</v>
      </c>
      <c r="X59" s="1" t="s">
        <v>51</v>
      </c>
      <c r="Y59" s="1" t="s">
        <v>47</v>
      </c>
      <c r="Z59" s="1" t="s">
        <v>125</v>
      </c>
      <c r="AA59" s="1" t="s">
        <v>198</v>
      </c>
      <c r="AB59" s="1" t="s">
        <v>199</v>
      </c>
      <c r="AC59" s="1">
        <v>5</v>
      </c>
      <c r="AD59" s="1" t="s">
        <v>47</v>
      </c>
      <c r="AF59" s="1" t="s">
        <v>48</v>
      </c>
      <c r="AG59" s="1">
        <v>3</v>
      </c>
      <c r="AH59" s="1">
        <v>9</v>
      </c>
      <c r="AJ59" s="1" t="s">
        <v>101</v>
      </c>
      <c r="AK59" s="1" t="s">
        <v>74</v>
      </c>
      <c r="AL59" s="1" t="s">
        <v>200</v>
      </c>
      <c r="AM59" s="1" t="s">
        <v>201</v>
      </c>
      <c r="AN59" s="1" t="s">
        <v>201</v>
      </c>
      <c r="AO59" s="1" t="s">
        <v>47</v>
      </c>
      <c r="AQ59" s="1" t="s">
        <v>48</v>
      </c>
      <c r="AR59" s="1">
        <v>1</v>
      </c>
      <c r="AS59" s="1">
        <v>1</v>
      </c>
      <c r="AT59" s="1">
        <v>0</v>
      </c>
    </row>
    <row r="60" spans="1:47" ht="15.75" customHeight="1" x14ac:dyDescent="0.25">
      <c r="A60" s="2">
        <v>44903.795918530093</v>
      </c>
      <c r="B60" s="1" t="s">
        <v>95</v>
      </c>
      <c r="C60" s="1">
        <v>1988</v>
      </c>
      <c r="D60" s="1" t="s">
        <v>36</v>
      </c>
      <c r="E60" s="1" t="s">
        <v>66</v>
      </c>
      <c r="F60" s="1" t="s">
        <v>67</v>
      </c>
      <c r="G60" s="1" t="s">
        <v>39</v>
      </c>
      <c r="H60" s="1">
        <v>2021</v>
      </c>
      <c r="I60" s="1" t="s">
        <v>84</v>
      </c>
      <c r="J60" s="1" t="s">
        <v>69</v>
      </c>
      <c r="K60" s="1" t="s">
        <v>42</v>
      </c>
      <c r="L60" s="1" t="s">
        <v>63</v>
      </c>
      <c r="X60" s="1" t="s">
        <v>70</v>
      </c>
      <c r="Y60" s="1" t="s">
        <v>47</v>
      </c>
      <c r="Z60" s="1" t="s">
        <v>71</v>
      </c>
      <c r="AA60" s="1" t="s">
        <v>202</v>
      </c>
      <c r="AB60" s="1">
        <v>4</v>
      </c>
      <c r="AC60" s="1">
        <v>5</v>
      </c>
      <c r="AD60" s="1" t="s">
        <v>203</v>
      </c>
      <c r="AE60" s="1">
        <v>3</v>
      </c>
      <c r="AF60" s="1" t="s">
        <v>48</v>
      </c>
      <c r="AG60" s="1">
        <v>4</v>
      </c>
      <c r="AH60" s="1">
        <v>10</v>
      </c>
      <c r="AI60" s="1" t="s">
        <v>204</v>
      </c>
      <c r="AJ60" s="1" t="s">
        <v>70</v>
      </c>
      <c r="AK60" s="1" t="s">
        <v>74</v>
      </c>
      <c r="AL60" s="1" t="s">
        <v>88</v>
      </c>
      <c r="AM60" s="1" t="s">
        <v>205</v>
      </c>
      <c r="AN60" s="1">
        <v>4</v>
      </c>
      <c r="AO60" s="1" t="s">
        <v>47</v>
      </c>
      <c r="AP60" s="1">
        <v>1</v>
      </c>
      <c r="AQ60" s="1" t="s">
        <v>48</v>
      </c>
      <c r="AR60" s="1">
        <v>3</v>
      </c>
      <c r="AS60" s="1">
        <v>3</v>
      </c>
      <c r="AT60" s="1">
        <v>3</v>
      </c>
      <c r="AU60" s="1" t="s">
        <v>206</v>
      </c>
    </row>
    <row r="61" spans="1:47" ht="15.75" customHeight="1" x14ac:dyDescent="0.25">
      <c r="A61" s="2">
        <v>44903.826277476852</v>
      </c>
      <c r="B61" s="1" t="s">
        <v>35</v>
      </c>
      <c r="C61" s="1">
        <v>2001</v>
      </c>
      <c r="D61" s="1" t="s">
        <v>36</v>
      </c>
      <c r="E61" s="1" t="s">
        <v>76</v>
      </c>
      <c r="F61" s="1" t="s">
        <v>82</v>
      </c>
      <c r="G61" s="1" t="s">
        <v>39</v>
      </c>
      <c r="H61" s="1">
        <v>30</v>
      </c>
      <c r="I61" s="1" t="s">
        <v>43</v>
      </c>
      <c r="J61" s="1" t="s">
        <v>57</v>
      </c>
      <c r="K61" s="1" t="s">
        <v>42</v>
      </c>
      <c r="L61" s="1" t="s">
        <v>43</v>
      </c>
      <c r="AJ61" s="1" t="s">
        <v>58</v>
      </c>
      <c r="AK61" s="1" t="s">
        <v>52</v>
      </c>
      <c r="AL61" s="1" t="s">
        <v>59</v>
      </c>
      <c r="AM61" s="1">
        <v>10</v>
      </c>
      <c r="AN61" s="1">
        <v>0.5</v>
      </c>
      <c r="AO61" s="1" t="s">
        <v>47</v>
      </c>
      <c r="AQ61" s="1" t="s">
        <v>48</v>
      </c>
      <c r="AR61" s="1">
        <v>5</v>
      </c>
      <c r="AS61" s="1">
        <v>4</v>
      </c>
      <c r="AT61" s="1">
        <v>7</v>
      </c>
    </row>
    <row r="62" spans="1:47" ht="15.75" customHeight="1" x14ac:dyDescent="0.25">
      <c r="A62" s="2">
        <v>44903.922750104168</v>
      </c>
      <c r="B62" s="1" t="s">
        <v>35</v>
      </c>
      <c r="C62" s="1">
        <v>2001</v>
      </c>
      <c r="D62" s="1" t="s">
        <v>36</v>
      </c>
      <c r="E62" s="1" t="s">
        <v>76</v>
      </c>
      <c r="F62" s="1" t="s">
        <v>87</v>
      </c>
      <c r="G62" s="1" t="s">
        <v>39</v>
      </c>
      <c r="H62" s="1" t="s">
        <v>207</v>
      </c>
      <c r="I62" s="1" t="s">
        <v>62</v>
      </c>
      <c r="J62" s="1" t="s">
        <v>69</v>
      </c>
      <c r="K62" s="1" t="s">
        <v>42</v>
      </c>
      <c r="L62" s="1" t="s">
        <v>98</v>
      </c>
      <c r="M62" s="1" t="s">
        <v>51</v>
      </c>
      <c r="N62" s="1" t="s">
        <v>52</v>
      </c>
      <c r="O62" s="1" t="s">
        <v>78</v>
      </c>
      <c r="P62" s="1" t="s">
        <v>208</v>
      </c>
      <c r="Q62" s="1" t="s">
        <v>209</v>
      </c>
      <c r="R62" s="1" t="s">
        <v>47</v>
      </c>
      <c r="T62" s="1" t="s">
        <v>48</v>
      </c>
      <c r="U62" s="1">
        <v>2</v>
      </c>
      <c r="V62" s="1">
        <v>8</v>
      </c>
      <c r="X62" s="1" t="s">
        <v>58</v>
      </c>
      <c r="Y62" s="1" t="s">
        <v>45</v>
      </c>
      <c r="Z62" s="1" t="s">
        <v>78</v>
      </c>
      <c r="AA62" s="1" t="s">
        <v>208</v>
      </c>
      <c r="AB62" s="1" t="s">
        <v>210</v>
      </c>
      <c r="AC62" s="1">
        <v>1</v>
      </c>
      <c r="AD62" s="1" t="s">
        <v>47</v>
      </c>
      <c r="AF62" s="1" t="s">
        <v>48</v>
      </c>
      <c r="AG62" s="1">
        <v>5</v>
      </c>
      <c r="AH62" s="1">
        <v>4</v>
      </c>
      <c r="AI62" s="1" t="s">
        <v>211</v>
      </c>
      <c r="AJ62" s="1" t="s">
        <v>51</v>
      </c>
      <c r="AK62" s="1" t="s">
        <v>52</v>
      </c>
      <c r="AL62" s="1" t="s">
        <v>109</v>
      </c>
      <c r="AM62" s="1">
        <v>6</v>
      </c>
      <c r="AN62" s="1" t="s">
        <v>212</v>
      </c>
      <c r="AO62" s="1" t="s">
        <v>47</v>
      </c>
      <c r="AQ62" s="1" t="s">
        <v>48</v>
      </c>
      <c r="AR62" s="1">
        <v>4</v>
      </c>
      <c r="AS62" s="1">
        <v>4</v>
      </c>
      <c r="AT62" s="1">
        <v>7</v>
      </c>
      <c r="AU62" s="1" t="s">
        <v>213</v>
      </c>
    </row>
    <row r="63" spans="1:47" ht="15.75" customHeight="1" x14ac:dyDescent="0.25">
      <c r="A63" s="2">
        <v>44904.618055474537</v>
      </c>
      <c r="B63" s="1" t="s">
        <v>95</v>
      </c>
      <c r="C63" s="1">
        <v>1993</v>
      </c>
      <c r="D63" s="1" t="s">
        <v>36</v>
      </c>
      <c r="E63" s="1" t="s">
        <v>76</v>
      </c>
      <c r="F63" s="1" t="s">
        <v>49</v>
      </c>
      <c r="G63" s="1" t="s">
        <v>39</v>
      </c>
      <c r="H63" s="1">
        <v>2017</v>
      </c>
      <c r="I63" s="1" t="s">
        <v>43</v>
      </c>
      <c r="J63" s="1" t="s">
        <v>57</v>
      </c>
      <c r="K63" s="1" t="s">
        <v>42</v>
      </c>
      <c r="L63" s="1" t="s">
        <v>43</v>
      </c>
      <c r="AJ63" s="1" t="s">
        <v>58</v>
      </c>
      <c r="AK63" s="1" t="s">
        <v>52</v>
      </c>
      <c r="AL63" s="1" t="s">
        <v>88</v>
      </c>
      <c r="AM63" s="1">
        <v>50</v>
      </c>
      <c r="AN63" s="1">
        <v>10</v>
      </c>
      <c r="AO63" s="1" t="s">
        <v>47</v>
      </c>
      <c r="AQ63" s="1" t="s">
        <v>48</v>
      </c>
      <c r="AR63" s="1">
        <v>5</v>
      </c>
      <c r="AS63" s="1">
        <v>3</v>
      </c>
      <c r="AT63" s="1">
        <v>8</v>
      </c>
    </row>
    <row r="64" spans="1:47" ht="15.75" customHeight="1" x14ac:dyDescent="0.25">
      <c r="A64" s="2">
        <v>44904.624413530095</v>
      </c>
      <c r="B64" s="1" t="s">
        <v>35</v>
      </c>
      <c r="C64" s="1">
        <v>1973</v>
      </c>
      <c r="D64" s="1" t="s">
        <v>36</v>
      </c>
      <c r="E64" s="1" t="s">
        <v>76</v>
      </c>
      <c r="F64" s="1" t="s">
        <v>214</v>
      </c>
      <c r="G64" s="1" t="s">
        <v>215</v>
      </c>
      <c r="H64" s="1">
        <v>24</v>
      </c>
      <c r="I64" s="1" t="s">
        <v>62</v>
      </c>
      <c r="J64" s="1" t="s">
        <v>216</v>
      </c>
      <c r="K64" s="1" t="s">
        <v>42</v>
      </c>
      <c r="L64" s="1" t="s">
        <v>43</v>
      </c>
      <c r="AJ64" s="1" t="s">
        <v>44</v>
      </c>
      <c r="AK64" s="1" t="s">
        <v>52</v>
      </c>
      <c r="AL64" s="1" t="s">
        <v>88</v>
      </c>
      <c r="AM64" s="1" t="s">
        <v>217</v>
      </c>
      <c r="AN64" s="1" t="s">
        <v>218</v>
      </c>
      <c r="AO64" s="1" t="s">
        <v>47</v>
      </c>
      <c r="AP64" s="1">
        <v>5</v>
      </c>
      <c r="AQ64" s="1" t="s">
        <v>91</v>
      </c>
      <c r="AR64" s="1">
        <v>4</v>
      </c>
      <c r="AS64" s="1">
        <v>4</v>
      </c>
      <c r="AT64" s="1">
        <v>6</v>
      </c>
      <c r="AU64" s="1" t="s">
        <v>219</v>
      </c>
    </row>
    <row r="65" spans="1:47" ht="15.75" customHeight="1" x14ac:dyDescent="0.25">
      <c r="A65" s="2">
        <v>44904.748829884258</v>
      </c>
      <c r="B65" s="1" t="s">
        <v>35</v>
      </c>
      <c r="C65" s="1">
        <v>2001</v>
      </c>
      <c r="D65" s="1" t="s">
        <v>36</v>
      </c>
      <c r="E65" s="1" t="s">
        <v>220</v>
      </c>
      <c r="F65" s="1" t="s">
        <v>87</v>
      </c>
      <c r="G65" s="1" t="s">
        <v>39</v>
      </c>
      <c r="H65" s="1">
        <v>36</v>
      </c>
      <c r="I65" s="1" t="s">
        <v>62</v>
      </c>
      <c r="J65" s="1" t="s">
        <v>69</v>
      </c>
      <c r="K65" s="1" t="s">
        <v>42</v>
      </c>
      <c r="L65" s="1" t="s">
        <v>43</v>
      </c>
      <c r="AJ65" s="1" t="s">
        <v>51</v>
      </c>
      <c r="AK65" s="1" t="s">
        <v>74</v>
      </c>
      <c r="AL65" s="1" t="s">
        <v>109</v>
      </c>
      <c r="AM65" s="1">
        <v>50</v>
      </c>
      <c r="AN65" s="1">
        <v>2</v>
      </c>
      <c r="AO65" s="1" t="s">
        <v>47</v>
      </c>
      <c r="AQ65" s="1" t="s">
        <v>48</v>
      </c>
      <c r="AR65" s="1">
        <v>1</v>
      </c>
      <c r="AS65" s="1">
        <v>3</v>
      </c>
      <c r="AT65" s="1">
        <v>10</v>
      </c>
      <c r="AU65" s="1" t="s">
        <v>221</v>
      </c>
    </row>
    <row r="66" spans="1:47" ht="15.75" customHeight="1" x14ac:dyDescent="0.25">
      <c r="A66" s="2">
        <v>44904.926826863426</v>
      </c>
      <c r="B66" s="1" t="s">
        <v>222</v>
      </c>
      <c r="C66" s="1">
        <v>1929</v>
      </c>
      <c r="D66" s="1" t="s">
        <v>223</v>
      </c>
      <c r="E66" s="1" t="s">
        <v>224</v>
      </c>
      <c r="F66" s="1" t="s">
        <v>225</v>
      </c>
      <c r="G66" s="1" t="s">
        <v>226</v>
      </c>
      <c r="H66" s="1">
        <v>24.5</v>
      </c>
      <c r="I66" s="1" t="s">
        <v>62</v>
      </c>
      <c r="J66" s="1" t="s">
        <v>227</v>
      </c>
      <c r="K66" s="1" t="s">
        <v>42</v>
      </c>
      <c r="L66" s="1" t="s">
        <v>43</v>
      </c>
      <c r="AJ66" s="1" t="s">
        <v>155</v>
      </c>
      <c r="AK66" s="1" t="s">
        <v>74</v>
      </c>
      <c r="AL66" s="1" t="s">
        <v>228</v>
      </c>
      <c r="AM66" s="1">
        <v>2</v>
      </c>
      <c r="AN66" s="1">
        <v>1</v>
      </c>
      <c r="AO66" s="1" t="s">
        <v>42</v>
      </c>
      <c r="AP66" s="1">
        <v>5</v>
      </c>
      <c r="AQ66" s="1" t="s">
        <v>229</v>
      </c>
      <c r="AR66" s="1">
        <v>5</v>
      </c>
      <c r="AS66" s="1">
        <v>5</v>
      </c>
      <c r="AT66" s="1">
        <v>10</v>
      </c>
      <c r="AU66" s="1" t="s">
        <v>230</v>
      </c>
    </row>
    <row r="67" spans="1:47" ht="15.75" customHeight="1" x14ac:dyDescent="0.25">
      <c r="A67" s="2">
        <v>44905.324278726854</v>
      </c>
      <c r="B67" s="1" t="s">
        <v>35</v>
      </c>
      <c r="C67" s="1">
        <v>1985</v>
      </c>
      <c r="D67" s="1" t="s">
        <v>36</v>
      </c>
      <c r="E67" s="1" t="s">
        <v>66</v>
      </c>
      <c r="F67" s="1" t="s">
        <v>161</v>
      </c>
      <c r="G67" s="1" t="s">
        <v>39</v>
      </c>
      <c r="H67" s="1">
        <v>72</v>
      </c>
      <c r="I67" s="1" t="s">
        <v>62</v>
      </c>
      <c r="J67" s="1" t="s">
        <v>69</v>
      </c>
      <c r="K67" s="1" t="s">
        <v>42</v>
      </c>
      <c r="L67" s="1" t="s">
        <v>43</v>
      </c>
      <c r="AJ67" s="1" t="s">
        <v>65</v>
      </c>
      <c r="AK67" s="1" t="s">
        <v>74</v>
      </c>
      <c r="AL67" s="1" t="s">
        <v>160</v>
      </c>
      <c r="AM67" s="1">
        <v>150</v>
      </c>
      <c r="AN67" s="1">
        <v>12</v>
      </c>
      <c r="AO67" s="1" t="s">
        <v>47</v>
      </c>
      <c r="AQ67" s="1" t="s">
        <v>48</v>
      </c>
      <c r="AR67" s="1">
        <v>5</v>
      </c>
      <c r="AS67" s="1">
        <v>5</v>
      </c>
      <c r="AT67" s="1">
        <v>8</v>
      </c>
    </row>
    <row r="68" spans="1:47" ht="15.75" customHeight="1" x14ac:dyDescent="0.25">
      <c r="A68" s="2">
        <v>44905.356757881949</v>
      </c>
      <c r="B68" s="1" t="s">
        <v>35</v>
      </c>
      <c r="C68" s="1">
        <v>1991</v>
      </c>
      <c r="D68" s="1" t="s">
        <v>36</v>
      </c>
      <c r="E68" s="1" t="s">
        <v>76</v>
      </c>
      <c r="F68" s="1" t="s">
        <v>117</v>
      </c>
      <c r="G68" s="1" t="s">
        <v>63</v>
      </c>
      <c r="H68" s="1">
        <v>25</v>
      </c>
      <c r="I68" s="1" t="s">
        <v>84</v>
      </c>
      <c r="J68" s="1" t="s">
        <v>57</v>
      </c>
      <c r="K68" s="1" t="s">
        <v>42</v>
      </c>
      <c r="L68" s="1" t="s">
        <v>63</v>
      </c>
      <c r="X68" s="1" t="s">
        <v>65</v>
      </c>
      <c r="Y68" s="1" t="s">
        <v>45</v>
      </c>
      <c r="Z68" s="1" t="s">
        <v>231</v>
      </c>
      <c r="AA68" s="1">
        <v>180</v>
      </c>
      <c r="AB68" s="1">
        <v>72</v>
      </c>
      <c r="AC68" s="1">
        <v>5</v>
      </c>
      <c r="AD68" s="1" t="s">
        <v>47</v>
      </c>
      <c r="AF68" s="1" t="s">
        <v>48</v>
      </c>
      <c r="AG68" s="1">
        <v>4</v>
      </c>
      <c r="AH68" s="1">
        <v>9</v>
      </c>
      <c r="AJ68" s="1" t="s">
        <v>65</v>
      </c>
      <c r="AK68" s="1" t="s">
        <v>45</v>
      </c>
      <c r="AL68" s="1" t="s">
        <v>181</v>
      </c>
      <c r="AM68" s="1">
        <v>180</v>
      </c>
      <c r="AN68" s="1">
        <v>72</v>
      </c>
      <c r="AO68" s="1" t="s">
        <v>47</v>
      </c>
      <c r="AQ68" s="1" t="s">
        <v>48</v>
      </c>
      <c r="AR68" s="1">
        <v>4</v>
      </c>
      <c r="AS68" s="1">
        <v>4</v>
      </c>
      <c r="AT68" s="1">
        <v>6</v>
      </c>
    </row>
    <row r="69" spans="1:47" ht="15.75" customHeight="1" x14ac:dyDescent="0.25">
      <c r="A69" s="2">
        <v>44914.83510009259</v>
      </c>
      <c r="B69" s="1" t="s">
        <v>35</v>
      </c>
      <c r="C69" s="1">
        <v>1998</v>
      </c>
      <c r="D69" s="1" t="s">
        <v>36</v>
      </c>
      <c r="E69" s="1" t="s">
        <v>66</v>
      </c>
      <c r="F69" s="1" t="s">
        <v>38</v>
      </c>
      <c r="G69" s="1" t="s">
        <v>39</v>
      </c>
      <c r="H69" s="1">
        <v>14</v>
      </c>
      <c r="I69" s="1" t="s">
        <v>40</v>
      </c>
      <c r="J69" s="1" t="s">
        <v>57</v>
      </c>
      <c r="K69" s="1" t="s">
        <v>42</v>
      </c>
      <c r="L69" s="1" t="s">
        <v>43</v>
      </c>
      <c r="AJ69" s="1" t="s">
        <v>58</v>
      </c>
      <c r="AK69" s="1" t="s">
        <v>74</v>
      </c>
      <c r="AL69" s="1" t="s">
        <v>88</v>
      </c>
      <c r="AM69" s="1">
        <v>50</v>
      </c>
      <c r="AN69" s="1">
        <v>4</v>
      </c>
      <c r="AO69" s="1" t="s">
        <v>47</v>
      </c>
      <c r="AP69" s="1">
        <v>4</v>
      </c>
      <c r="AQ69" s="1" t="s">
        <v>91</v>
      </c>
      <c r="AR69" s="1">
        <v>5</v>
      </c>
      <c r="AS69" s="1">
        <v>4</v>
      </c>
      <c r="AT69" s="1">
        <v>5</v>
      </c>
    </row>
    <row r="70" spans="1:47" ht="15.75" customHeight="1" x14ac:dyDescent="0.25"/>
    <row r="71" spans="1:47" ht="15.75" customHeight="1" x14ac:dyDescent="0.25"/>
    <row r="72" spans="1:47" ht="15.75" customHeight="1" x14ac:dyDescent="0.25"/>
    <row r="73" spans="1:47" ht="15.75" customHeight="1" x14ac:dyDescent="0.25"/>
    <row r="74" spans="1:47" ht="15.75" customHeight="1" x14ac:dyDescent="0.25"/>
    <row r="75" spans="1:47" ht="15.75" customHeight="1" x14ac:dyDescent="0.25"/>
    <row r="76" spans="1:47" ht="15.75" customHeight="1" x14ac:dyDescent="0.25"/>
    <row r="77" spans="1:47" ht="15.75" customHeight="1" x14ac:dyDescent="0.25"/>
    <row r="78" spans="1:47" ht="15.75" customHeight="1" x14ac:dyDescent="0.25"/>
    <row r="79" spans="1:47" ht="15.75" customHeight="1" x14ac:dyDescent="0.25"/>
    <row r="80" spans="1:47"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FEF78-6E4E-4943-A25E-716F3AE9F2DC}">
  <dimension ref="A3:B6"/>
  <sheetViews>
    <sheetView workbookViewId="0">
      <selection activeCell="A3" sqref="A3"/>
    </sheetView>
  </sheetViews>
  <sheetFormatPr defaultRowHeight="13.2" x14ac:dyDescent="0.25"/>
  <cols>
    <col min="1" max="1" width="55.44140625" bestFit="1" customWidth="1"/>
    <col min="2" max="2" width="64.44140625" bestFit="1" customWidth="1"/>
  </cols>
  <sheetData>
    <row r="3" spans="1:2" x14ac:dyDescent="0.25">
      <c r="A3" s="25" t="s">
        <v>11</v>
      </c>
      <c r="B3" t="s">
        <v>269</v>
      </c>
    </row>
    <row r="4" spans="1:2" x14ac:dyDescent="0.25">
      <c r="A4" t="s">
        <v>43</v>
      </c>
      <c r="B4" s="26">
        <v>45</v>
      </c>
    </row>
    <row r="5" spans="1:2" x14ac:dyDescent="0.25">
      <c r="A5" t="s">
        <v>98</v>
      </c>
      <c r="B5" s="26">
        <v>3</v>
      </c>
    </row>
    <row r="6" spans="1:2" x14ac:dyDescent="0.25">
      <c r="A6" t="s">
        <v>63</v>
      </c>
      <c r="B6" s="26">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W1000"/>
  <sheetViews>
    <sheetView tabSelected="1" topLeftCell="F1" zoomScale="70" zoomScaleNormal="70" workbookViewId="0">
      <pane ySplit="1" topLeftCell="A20" activePane="bottomLeft" state="frozen"/>
      <selection pane="bottomLeft" activeCell="M1" sqref="M1:M1048576"/>
    </sheetView>
  </sheetViews>
  <sheetFormatPr defaultColWidth="12.6640625" defaultRowHeight="15" customHeight="1" x14ac:dyDescent="0.25"/>
  <cols>
    <col min="1" max="4" width="18.88671875" customWidth="1"/>
    <col min="5" max="5" width="32.109375" customWidth="1"/>
    <col min="6" max="6" width="164.88671875" customWidth="1"/>
    <col min="7" max="7" width="55.33203125" customWidth="1"/>
    <col min="8" max="8" width="70.44140625" customWidth="1"/>
    <col min="9" max="9" width="50.77734375" customWidth="1"/>
    <col min="10" max="10" width="37" style="8" customWidth="1"/>
    <col min="11" max="11" width="106.88671875" style="12" customWidth="1"/>
    <col min="12" max="26" width="18.88671875" customWidth="1"/>
    <col min="27" max="27" width="81.6640625" customWidth="1"/>
    <col min="28" max="35" width="18.88671875" customWidth="1"/>
    <col min="36" max="36" width="72.6640625" customWidth="1"/>
    <col min="37" max="37" width="45" customWidth="1"/>
    <col min="38" max="38" width="34.33203125" customWidth="1"/>
    <col min="39" max="40" width="105" customWidth="1"/>
    <col min="41" max="41" width="76.88671875" customWidth="1"/>
    <col min="42" max="42" width="45.44140625" customWidth="1"/>
    <col min="43" max="44" width="18.88671875" customWidth="1"/>
    <col min="45" max="45" width="128.88671875" customWidth="1"/>
    <col min="46" max="46" width="82.33203125" customWidth="1"/>
    <col min="47" max="49" width="18.88671875" customWidth="1"/>
  </cols>
  <sheetData>
    <row r="1" spans="1:49" ht="15.75" customHeight="1" x14ac:dyDescent="0.25">
      <c r="A1" s="1" t="s">
        <v>0</v>
      </c>
      <c r="B1" s="1" t="s">
        <v>1</v>
      </c>
      <c r="C1" s="1" t="s">
        <v>2</v>
      </c>
      <c r="D1" s="1" t="s">
        <v>3</v>
      </c>
      <c r="E1" s="1" t="s">
        <v>4</v>
      </c>
      <c r="F1" s="1" t="s">
        <v>5</v>
      </c>
      <c r="G1" s="1" t="s">
        <v>6</v>
      </c>
      <c r="H1" s="1" t="s">
        <v>7</v>
      </c>
      <c r="I1" s="1" t="s">
        <v>8</v>
      </c>
      <c r="J1" s="1" t="s">
        <v>8</v>
      </c>
      <c r="K1" s="11" t="s">
        <v>9</v>
      </c>
      <c r="L1" s="1" t="s">
        <v>10</v>
      </c>
      <c r="M1" s="1" t="s">
        <v>11</v>
      </c>
      <c r="N1" s="1" t="s">
        <v>12</v>
      </c>
      <c r="O1" s="1" t="s">
        <v>13</v>
      </c>
      <c r="P1" s="1" t="s">
        <v>14</v>
      </c>
      <c r="Q1" s="1" t="s">
        <v>15</v>
      </c>
      <c r="R1" s="1" t="s">
        <v>16</v>
      </c>
      <c r="S1" s="1" t="s">
        <v>17</v>
      </c>
      <c r="T1" s="1" t="s">
        <v>18</v>
      </c>
      <c r="U1" s="1" t="s">
        <v>19</v>
      </c>
      <c r="V1" s="1" t="s">
        <v>20</v>
      </c>
      <c r="W1" s="1" t="s">
        <v>21</v>
      </c>
      <c r="X1" s="1" t="s">
        <v>22</v>
      </c>
      <c r="Y1" s="1" t="s">
        <v>12</v>
      </c>
      <c r="Z1" s="1" t="s">
        <v>13</v>
      </c>
      <c r="AA1" s="1" t="s">
        <v>14</v>
      </c>
      <c r="AB1" s="1" t="s">
        <v>23</v>
      </c>
      <c r="AC1" s="1" t="s">
        <v>16</v>
      </c>
      <c r="AD1" s="1" t="s">
        <v>24</v>
      </c>
      <c r="AE1" s="1" t="s">
        <v>25</v>
      </c>
      <c r="AF1" s="1" t="s">
        <v>26</v>
      </c>
      <c r="AG1" s="1" t="s">
        <v>27</v>
      </c>
      <c r="AH1" s="1" t="s">
        <v>28</v>
      </c>
      <c r="AI1" s="1" t="s">
        <v>21</v>
      </c>
      <c r="AJ1" s="1" t="s">
        <v>22</v>
      </c>
      <c r="AK1" s="1" t="s">
        <v>12</v>
      </c>
      <c r="AL1" s="1" t="s">
        <v>13</v>
      </c>
      <c r="AM1" s="1"/>
      <c r="AN1" s="1" t="s">
        <v>29</v>
      </c>
      <c r="AO1" s="1" t="s">
        <v>30</v>
      </c>
      <c r="AP1" s="1" t="s">
        <v>16</v>
      </c>
      <c r="AQ1" s="1" t="s">
        <v>31</v>
      </c>
      <c r="AR1" s="1" t="s">
        <v>32</v>
      </c>
      <c r="AS1" s="1" t="s">
        <v>27</v>
      </c>
      <c r="AT1" s="1" t="s">
        <v>33</v>
      </c>
      <c r="AU1" s="1" t="s">
        <v>34</v>
      </c>
      <c r="AV1" s="1" t="s">
        <v>21</v>
      </c>
      <c r="AW1" s="1" t="s">
        <v>22</v>
      </c>
    </row>
    <row r="2" spans="1:49" ht="15.75" customHeight="1" x14ac:dyDescent="0.25">
      <c r="A2" s="2">
        <v>44901.923486388885</v>
      </c>
      <c r="B2" s="1" t="s">
        <v>35</v>
      </c>
      <c r="C2" s="1">
        <v>1980</v>
      </c>
      <c r="D2" s="1" t="s">
        <v>36</v>
      </c>
      <c r="E2" s="1" t="s">
        <v>37</v>
      </c>
      <c r="F2" s="1" t="s">
        <v>38</v>
      </c>
      <c r="G2" s="1" t="s">
        <v>39</v>
      </c>
      <c r="H2" s="1">
        <v>24</v>
      </c>
      <c r="I2" s="1" t="s">
        <v>40</v>
      </c>
      <c r="J2" s="7">
        <v>110</v>
      </c>
      <c r="K2" s="11" t="s">
        <v>41</v>
      </c>
      <c r="L2" s="1" t="s">
        <v>42</v>
      </c>
      <c r="M2" s="1" t="s">
        <v>43</v>
      </c>
      <c r="AK2" s="1" t="s">
        <v>44</v>
      </c>
      <c r="AL2" s="1" t="s">
        <v>45</v>
      </c>
      <c r="AM2" s="1"/>
      <c r="AN2" s="1" t="s">
        <v>46</v>
      </c>
      <c r="AO2" s="1">
        <v>190</v>
      </c>
      <c r="AP2" s="1">
        <v>24</v>
      </c>
      <c r="AQ2" s="1" t="s">
        <v>47</v>
      </c>
      <c r="AS2" s="1" t="s">
        <v>48</v>
      </c>
      <c r="AT2" s="1">
        <v>3</v>
      </c>
      <c r="AU2" s="1">
        <v>3</v>
      </c>
      <c r="AV2" s="1">
        <v>9</v>
      </c>
    </row>
    <row r="3" spans="1:49" ht="15.75" customHeight="1" x14ac:dyDescent="0.25">
      <c r="A3" s="2">
        <v>44901.929411840276</v>
      </c>
      <c r="B3" s="1" t="s">
        <v>35</v>
      </c>
      <c r="C3" s="1">
        <v>1990</v>
      </c>
      <c r="D3" s="1" t="s">
        <v>36</v>
      </c>
      <c r="E3" s="1" t="s">
        <v>37</v>
      </c>
      <c r="F3" s="1" t="s">
        <v>49</v>
      </c>
      <c r="G3" s="1" t="s">
        <v>39</v>
      </c>
      <c r="H3" s="1">
        <v>72</v>
      </c>
      <c r="I3" s="1" t="s">
        <v>40</v>
      </c>
      <c r="J3" s="7">
        <v>110</v>
      </c>
      <c r="K3" s="11" t="s">
        <v>50</v>
      </c>
      <c r="L3" s="1" t="s">
        <v>42</v>
      </c>
      <c r="M3" s="1" t="s">
        <v>43</v>
      </c>
      <c r="AK3" s="1" t="s">
        <v>51</v>
      </c>
      <c r="AL3" s="1" t="s">
        <v>52</v>
      </c>
      <c r="AM3" s="1"/>
      <c r="AN3" s="1" t="s">
        <v>53</v>
      </c>
      <c r="AO3" s="1">
        <v>100</v>
      </c>
      <c r="AP3" s="1">
        <v>6</v>
      </c>
      <c r="AQ3" s="1" t="s">
        <v>42</v>
      </c>
      <c r="AR3" s="1">
        <v>1</v>
      </c>
      <c r="AS3" s="1" t="s">
        <v>48</v>
      </c>
      <c r="AT3" s="1">
        <v>5</v>
      </c>
      <c r="AU3" s="1">
        <v>4</v>
      </c>
      <c r="AV3" s="1">
        <v>5</v>
      </c>
      <c r="AW3" s="1" t="s">
        <v>54</v>
      </c>
    </row>
    <row r="4" spans="1:49" ht="15.75" customHeight="1" x14ac:dyDescent="0.25">
      <c r="A4" s="2">
        <v>44901.932020763888</v>
      </c>
      <c r="B4" s="1" t="s">
        <v>35</v>
      </c>
      <c r="C4" s="1">
        <v>1994</v>
      </c>
      <c r="D4" s="1" t="s">
        <v>36</v>
      </c>
      <c r="E4" s="1" t="s">
        <v>37</v>
      </c>
      <c r="F4" s="1" t="s">
        <v>55</v>
      </c>
      <c r="G4" s="1" t="s">
        <v>39</v>
      </c>
      <c r="H4" s="1">
        <v>40</v>
      </c>
      <c r="I4" s="1" t="s">
        <v>56</v>
      </c>
      <c r="J4" s="7">
        <v>11</v>
      </c>
      <c r="K4" s="11" t="s">
        <v>57</v>
      </c>
      <c r="L4" s="1" t="s">
        <v>42</v>
      </c>
      <c r="M4" s="1" t="s">
        <v>43</v>
      </c>
      <c r="AK4" s="1" t="s">
        <v>58</v>
      </c>
      <c r="AL4" s="1" t="s">
        <v>47</v>
      </c>
      <c r="AM4" s="1"/>
      <c r="AN4" s="1" t="s">
        <v>59</v>
      </c>
      <c r="AO4" s="1">
        <v>7</v>
      </c>
      <c r="AP4" s="1">
        <v>0.2</v>
      </c>
      <c r="AQ4" s="1" t="s">
        <v>47</v>
      </c>
      <c r="AS4" s="1" t="s">
        <v>48</v>
      </c>
      <c r="AT4" s="1">
        <v>3</v>
      </c>
      <c r="AU4" s="1">
        <v>4</v>
      </c>
      <c r="AV4" s="1">
        <v>10</v>
      </c>
    </row>
    <row r="5" spans="1:49" ht="15.75" customHeight="1" x14ac:dyDescent="0.25">
      <c r="A5" s="2">
        <v>44901.939654490736</v>
      </c>
      <c r="B5" s="1" t="s">
        <v>35</v>
      </c>
      <c r="C5" s="1">
        <v>2001</v>
      </c>
      <c r="D5" s="1" t="s">
        <v>36</v>
      </c>
      <c r="E5" s="1" t="s">
        <v>60</v>
      </c>
      <c r="F5" s="1" t="s">
        <v>61</v>
      </c>
      <c r="G5" s="1" t="s">
        <v>39</v>
      </c>
      <c r="H5" s="1">
        <v>11</v>
      </c>
      <c r="I5" s="1" t="s">
        <v>62</v>
      </c>
      <c r="J5" s="7">
        <v>111</v>
      </c>
      <c r="K5" s="11" t="s">
        <v>57</v>
      </c>
      <c r="L5" s="1" t="s">
        <v>42</v>
      </c>
      <c r="M5" s="1" t="s">
        <v>63</v>
      </c>
      <c r="Y5" s="1" t="s">
        <v>58</v>
      </c>
      <c r="Z5" s="1" t="s">
        <v>45</v>
      </c>
      <c r="AA5" s="1" t="s">
        <v>64</v>
      </c>
      <c r="AB5" s="1">
        <v>10</v>
      </c>
      <c r="AC5" s="1">
        <v>0.5</v>
      </c>
      <c r="AD5" s="1">
        <v>5</v>
      </c>
      <c r="AE5" s="1" t="s">
        <v>47</v>
      </c>
      <c r="AF5" s="1">
        <v>2</v>
      </c>
      <c r="AG5" s="1" t="s">
        <v>48</v>
      </c>
      <c r="AH5" s="1">
        <v>3</v>
      </c>
      <c r="AI5" s="1">
        <v>8</v>
      </c>
      <c r="AK5" s="1" t="s">
        <v>65</v>
      </c>
      <c r="AL5" s="1" t="s">
        <v>47</v>
      </c>
      <c r="AM5" s="1"/>
      <c r="AN5" s="1" t="s">
        <v>59</v>
      </c>
      <c r="AO5" s="1">
        <v>5</v>
      </c>
      <c r="AP5" s="1">
        <v>0.5</v>
      </c>
      <c r="AQ5" s="1" t="s">
        <v>47</v>
      </c>
      <c r="AS5" s="1" t="s">
        <v>48</v>
      </c>
      <c r="AT5" s="1">
        <v>3</v>
      </c>
      <c r="AU5" s="1">
        <v>4</v>
      </c>
      <c r="AV5" s="1">
        <v>8</v>
      </c>
    </row>
    <row r="6" spans="1:49" ht="15.75" customHeight="1" x14ac:dyDescent="0.25">
      <c r="A6" s="2">
        <v>44901.946411655095</v>
      </c>
      <c r="B6" s="1" t="s">
        <v>35</v>
      </c>
      <c r="C6" s="1">
        <v>1981</v>
      </c>
      <c r="D6" s="1" t="s">
        <v>36</v>
      </c>
      <c r="E6" s="1" t="s">
        <v>66</v>
      </c>
      <c r="F6" s="1" t="s">
        <v>67</v>
      </c>
      <c r="G6" s="1" t="s">
        <v>39</v>
      </c>
      <c r="H6" s="4">
        <v>24</v>
      </c>
      <c r="I6" s="1" t="s">
        <v>63</v>
      </c>
      <c r="J6" s="7">
        <v>100</v>
      </c>
      <c r="K6" s="11" t="s">
        <v>69</v>
      </c>
      <c r="L6" s="1" t="s">
        <v>42</v>
      </c>
      <c r="M6" s="1" t="s">
        <v>63</v>
      </c>
      <c r="Y6" s="1" t="s">
        <v>70</v>
      </c>
      <c r="Z6" s="1" t="s">
        <v>52</v>
      </c>
      <c r="AA6" s="1" t="s">
        <v>71</v>
      </c>
      <c r="AB6" s="4">
        <v>500</v>
      </c>
      <c r="AC6" s="1">
        <v>24</v>
      </c>
      <c r="AD6" s="1">
        <v>5</v>
      </c>
      <c r="AE6" s="1" t="s">
        <v>42</v>
      </c>
      <c r="AF6" s="1">
        <v>5</v>
      </c>
      <c r="AG6" s="1" t="s">
        <v>48</v>
      </c>
      <c r="AH6" s="1">
        <v>4</v>
      </c>
      <c r="AI6" s="1">
        <v>10</v>
      </c>
      <c r="AK6" s="5"/>
      <c r="AM6" s="5"/>
      <c r="AN6" s="5"/>
    </row>
    <row r="7" spans="1:49" ht="15.75" customHeight="1" x14ac:dyDescent="0.25">
      <c r="A7" s="2">
        <v>44901.964083159721</v>
      </c>
      <c r="B7" s="1" t="s">
        <v>35</v>
      </c>
      <c r="C7" s="1">
        <v>2003</v>
      </c>
      <c r="D7" s="1" t="s">
        <v>36</v>
      </c>
      <c r="E7" s="1" t="s">
        <v>76</v>
      </c>
      <c r="F7" s="1" t="s">
        <v>77</v>
      </c>
      <c r="G7" s="1" t="s">
        <v>39</v>
      </c>
      <c r="H7" s="1">
        <v>2</v>
      </c>
      <c r="I7" s="1" t="s">
        <v>63</v>
      </c>
      <c r="J7" s="7">
        <v>100</v>
      </c>
      <c r="K7" s="11" t="s">
        <v>69</v>
      </c>
      <c r="L7" s="1" t="s">
        <v>42</v>
      </c>
      <c r="M7" s="1" t="s">
        <v>63</v>
      </c>
      <c r="Y7" s="1" t="s">
        <v>44</v>
      </c>
      <c r="Z7" s="1" t="s">
        <v>47</v>
      </c>
      <c r="AA7" s="1" t="s">
        <v>78</v>
      </c>
      <c r="AB7" s="4">
        <v>25</v>
      </c>
      <c r="AC7" s="1">
        <v>1</v>
      </c>
      <c r="AD7" s="1">
        <v>5</v>
      </c>
      <c r="AE7" s="1" t="s">
        <v>47</v>
      </c>
      <c r="AG7" s="1" t="s">
        <v>48</v>
      </c>
      <c r="AH7" s="1">
        <v>4</v>
      </c>
      <c r="AI7" s="1">
        <v>6</v>
      </c>
      <c r="AK7" s="5"/>
      <c r="AO7" s="5"/>
    </row>
    <row r="8" spans="1:49" ht="15.75" customHeight="1" x14ac:dyDescent="0.25">
      <c r="A8" s="2">
        <v>44901.988164374998</v>
      </c>
      <c r="B8" s="1" t="s">
        <v>35</v>
      </c>
      <c r="C8" s="1">
        <v>2002</v>
      </c>
      <c r="D8" s="1" t="s">
        <v>80</v>
      </c>
      <c r="E8" s="4" t="s">
        <v>76</v>
      </c>
      <c r="F8" s="1" t="s">
        <v>82</v>
      </c>
      <c r="G8" s="1" t="s">
        <v>39</v>
      </c>
      <c r="H8" s="4">
        <v>12</v>
      </c>
      <c r="I8" s="1" t="s">
        <v>84</v>
      </c>
      <c r="J8" s="7">
        <v>101</v>
      </c>
      <c r="K8" s="11" t="s">
        <v>57</v>
      </c>
      <c r="L8" s="1" t="s">
        <v>42</v>
      </c>
      <c r="M8" s="1" t="s">
        <v>63</v>
      </c>
      <c r="Y8" s="1" t="s">
        <v>44</v>
      </c>
      <c r="Z8" s="1" t="s">
        <v>52</v>
      </c>
      <c r="AA8" s="1" t="s">
        <v>78</v>
      </c>
      <c r="AB8" s="1">
        <v>10</v>
      </c>
      <c r="AC8" s="1">
        <v>1</v>
      </c>
      <c r="AD8" s="1">
        <v>5</v>
      </c>
      <c r="AE8" s="1" t="s">
        <v>85</v>
      </c>
      <c r="AG8" s="1" t="s">
        <v>48</v>
      </c>
      <c r="AH8" s="1">
        <v>4</v>
      </c>
      <c r="AI8" s="1">
        <v>10</v>
      </c>
      <c r="AK8" s="5"/>
      <c r="AO8" s="5"/>
      <c r="AP8" s="5"/>
      <c r="AW8" s="4"/>
    </row>
    <row r="9" spans="1:49" ht="15.75" customHeight="1" x14ac:dyDescent="0.25">
      <c r="A9" s="2">
        <v>44902.046844583332</v>
      </c>
      <c r="B9" s="1" t="s">
        <v>35</v>
      </c>
      <c r="C9" s="1">
        <v>1985</v>
      </c>
      <c r="D9" s="1" t="s">
        <v>36</v>
      </c>
      <c r="E9" s="1" t="s">
        <v>66</v>
      </c>
      <c r="F9" s="1" t="s">
        <v>87</v>
      </c>
      <c r="G9" s="1" t="s">
        <v>39</v>
      </c>
      <c r="H9" s="1">
        <v>48</v>
      </c>
      <c r="I9" s="1" t="s">
        <v>62</v>
      </c>
      <c r="J9" s="7">
        <v>111</v>
      </c>
      <c r="K9" s="11" t="s">
        <v>41</v>
      </c>
      <c r="L9" s="1" t="s">
        <v>42</v>
      </c>
      <c r="M9" s="1" t="s">
        <v>43</v>
      </c>
      <c r="AK9" s="1" t="s">
        <v>51</v>
      </c>
      <c r="AL9" s="1" t="s">
        <v>52</v>
      </c>
      <c r="AM9" s="1"/>
      <c r="AN9" s="1" t="s">
        <v>88</v>
      </c>
      <c r="AO9" s="1">
        <v>35</v>
      </c>
      <c r="AP9" s="1">
        <v>2</v>
      </c>
      <c r="AQ9" s="1" t="s">
        <v>47</v>
      </c>
      <c r="AS9" s="1" t="s">
        <v>48</v>
      </c>
      <c r="AT9" s="1">
        <v>4</v>
      </c>
      <c r="AU9" s="1">
        <v>4</v>
      </c>
      <c r="AV9" s="1">
        <v>7</v>
      </c>
    </row>
    <row r="10" spans="1:49" ht="15.75" customHeight="1" x14ac:dyDescent="0.25">
      <c r="A10" s="2">
        <v>44902.294071261575</v>
      </c>
      <c r="B10" s="1" t="s">
        <v>35</v>
      </c>
      <c r="C10" s="1">
        <v>1986</v>
      </c>
      <c r="D10" s="1" t="s">
        <v>36</v>
      </c>
      <c r="E10" s="1" t="s">
        <v>66</v>
      </c>
      <c r="F10" s="1" t="s">
        <v>89</v>
      </c>
      <c r="G10" s="1" t="s">
        <v>39</v>
      </c>
      <c r="H10" s="1">
        <v>39</v>
      </c>
      <c r="I10" s="1" t="s">
        <v>43</v>
      </c>
      <c r="J10" s="7">
        <v>10</v>
      </c>
      <c r="K10" s="11" t="s">
        <v>57</v>
      </c>
      <c r="L10" s="1" t="s">
        <v>42</v>
      </c>
      <c r="M10" s="1" t="s">
        <v>43</v>
      </c>
      <c r="AK10" s="1" t="s">
        <v>58</v>
      </c>
      <c r="AL10" s="1" t="s">
        <v>52</v>
      </c>
      <c r="AM10" s="1"/>
      <c r="AN10" s="1" t="s">
        <v>90</v>
      </c>
      <c r="AO10" s="1">
        <v>70</v>
      </c>
      <c r="AP10" s="1">
        <v>24</v>
      </c>
      <c r="AQ10" s="1" t="s">
        <v>47</v>
      </c>
      <c r="AS10" s="1" t="s">
        <v>91</v>
      </c>
      <c r="AT10" s="1">
        <v>4</v>
      </c>
      <c r="AU10" s="1">
        <v>4</v>
      </c>
      <c r="AV10" s="1">
        <v>9</v>
      </c>
    </row>
    <row r="11" spans="1:49" ht="15.75" customHeight="1" x14ac:dyDescent="0.25">
      <c r="A11" s="2">
        <v>44902.328408587964</v>
      </c>
      <c r="B11" s="1" t="s">
        <v>35</v>
      </c>
      <c r="C11" s="1">
        <v>1986</v>
      </c>
      <c r="D11" s="1" t="s">
        <v>36</v>
      </c>
      <c r="E11" s="1" t="s">
        <v>66</v>
      </c>
      <c r="F11" s="1" t="s">
        <v>87</v>
      </c>
      <c r="G11" s="1" t="s">
        <v>63</v>
      </c>
      <c r="H11" s="1">
        <v>12</v>
      </c>
      <c r="I11" s="1" t="s">
        <v>84</v>
      </c>
      <c r="J11" s="7">
        <v>101</v>
      </c>
      <c r="K11" s="11" t="s">
        <v>69</v>
      </c>
      <c r="L11" s="1" t="s">
        <v>42</v>
      </c>
      <c r="M11" s="1" t="s">
        <v>63</v>
      </c>
      <c r="Y11" s="1" t="s">
        <v>70</v>
      </c>
      <c r="Z11" s="1" t="s">
        <v>45</v>
      </c>
      <c r="AA11" s="1" t="s">
        <v>92</v>
      </c>
      <c r="AB11" s="1">
        <v>250</v>
      </c>
      <c r="AC11" s="1">
        <v>23</v>
      </c>
      <c r="AD11" s="1">
        <v>5</v>
      </c>
      <c r="AE11" s="1" t="s">
        <v>47</v>
      </c>
      <c r="AG11" s="1" t="s">
        <v>93</v>
      </c>
      <c r="AH11" s="1">
        <v>4</v>
      </c>
      <c r="AI11" s="1">
        <v>5</v>
      </c>
      <c r="AK11" s="5"/>
    </row>
    <row r="12" spans="1:49" ht="15.75" customHeight="1" x14ac:dyDescent="0.25">
      <c r="A12" s="2">
        <v>44902.417919675921</v>
      </c>
      <c r="B12" s="1" t="s">
        <v>95</v>
      </c>
      <c r="C12" s="1">
        <v>1986</v>
      </c>
      <c r="D12" s="1" t="s">
        <v>36</v>
      </c>
      <c r="E12" s="1" t="s">
        <v>66</v>
      </c>
      <c r="F12" s="1" t="s">
        <v>96</v>
      </c>
      <c r="G12" s="1" t="s">
        <v>39</v>
      </c>
      <c r="H12" s="1">
        <v>7</v>
      </c>
      <c r="I12" s="1" t="s">
        <v>56</v>
      </c>
      <c r="J12" s="7">
        <v>11</v>
      </c>
      <c r="K12" s="11" t="s">
        <v>97</v>
      </c>
      <c r="L12" s="1" t="s">
        <v>42</v>
      </c>
      <c r="M12" s="1" t="s">
        <v>98</v>
      </c>
      <c r="N12" s="6" t="s">
        <v>65</v>
      </c>
      <c r="O12" s="6" t="s">
        <v>45</v>
      </c>
      <c r="P12" s="6" t="s">
        <v>99</v>
      </c>
      <c r="Q12" s="6">
        <v>300</v>
      </c>
      <c r="R12" s="6">
        <v>60</v>
      </c>
      <c r="S12" s="6" t="s">
        <v>47</v>
      </c>
      <c r="T12" s="6"/>
      <c r="U12" s="6" t="s">
        <v>48</v>
      </c>
      <c r="V12" s="6">
        <v>4</v>
      </c>
      <c r="W12" s="6">
        <v>9</v>
      </c>
      <c r="X12" s="6"/>
      <c r="AA12" s="4"/>
    </row>
    <row r="13" spans="1:49" ht="15.75" customHeight="1" x14ac:dyDescent="0.25">
      <c r="A13" s="2">
        <v>44902.469809629634</v>
      </c>
      <c r="B13" s="1" t="s">
        <v>35</v>
      </c>
      <c r="C13" s="1">
        <v>1997</v>
      </c>
      <c r="D13" s="1" t="s">
        <v>36</v>
      </c>
      <c r="E13" s="1" t="s">
        <v>66</v>
      </c>
      <c r="F13" s="1" t="s">
        <v>82</v>
      </c>
      <c r="G13" s="1" t="s">
        <v>39</v>
      </c>
      <c r="H13" s="1">
        <v>60</v>
      </c>
      <c r="I13" s="1" t="s">
        <v>62</v>
      </c>
      <c r="J13" s="7">
        <v>111</v>
      </c>
      <c r="K13" s="11" t="s">
        <v>104</v>
      </c>
      <c r="L13" s="1" t="s">
        <v>42</v>
      </c>
      <c r="M13" s="1" t="s">
        <v>43</v>
      </c>
      <c r="AK13" s="1" t="s">
        <v>70</v>
      </c>
      <c r="AL13" s="1" t="s">
        <v>45</v>
      </c>
      <c r="AM13" s="1"/>
      <c r="AN13" s="1" t="s">
        <v>105</v>
      </c>
      <c r="AO13" s="1">
        <v>240</v>
      </c>
      <c r="AP13" s="1">
        <v>72</v>
      </c>
      <c r="AQ13" s="1" t="s">
        <v>47</v>
      </c>
      <c r="AS13" s="1" t="s">
        <v>48</v>
      </c>
      <c r="AT13" s="1">
        <v>4</v>
      </c>
      <c r="AU13" s="1">
        <v>4</v>
      </c>
      <c r="AV13" s="1">
        <v>8</v>
      </c>
    </row>
    <row r="14" spans="1:49" ht="15.75" customHeight="1" x14ac:dyDescent="0.25">
      <c r="A14" s="2">
        <v>44902.509477974541</v>
      </c>
      <c r="B14" s="1" t="s">
        <v>35</v>
      </c>
      <c r="C14" s="1">
        <v>1977</v>
      </c>
      <c r="D14" s="1" t="s">
        <v>106</v>
      </c>
      <c r="E14" s="1" t="s">
        <v>66</v>
      </c>
      <c r="F14" s="1" t="s">
        <v>107</v>
      </c>
      <c r="G14" s="1" t="s">
        <v>39</v>
      </c>
      <c r="H14" s="1">
        <v>30</v>
      </c>
      <c r="I14" s="1" t="s">
        <v>62</v>
      </c>
      <c r="J14" s="7">
        <v>111</v>
      </c>
      <c r="K14" s="11" t="s">
        <v>57</v>
      </c>
      <c r="L14" s="1" t="s">
        <v>42</v>
      </c>
      <c r="M14" s="1" t="s">
        <v>43</v>
      </c>
      <c r="AK14" s="1" t="s">
        <v>51</v>
      </c>
      <c r="AL14" s="1" t="s">
        <v>52</v>
      </c>
      <c r="AM14" s="1"/>
      <c r="AN14" s="1" t="s">
        <v>90</v>
      </c>
      <c r="AO14" s="1">
        <v>250</v>
      </c>
      <c r="AP14" s="1">
        <v>48</v>
      </c>
      <c r="AQ14" s="1" t="s">
        <v>47</v>
      </c>
      <c r="AS14" s="1" t="s">
        <v>108</v>
      </c>
      <c r="AT14" s="1">
        <v>5</v>
      </c>
      <c r="AU14" s="1">
        <v>4</v>
      </c>
      <c r="AV14" s="1">
        <v>10</v>
      </c>
    </row>
    <row r="15" spans="1:49" ht="15.75" customHeight="1" x14ac:dyDescent="0.25">
      <c r="A15" s="2">
        <v>44902.527211284723</v>
      </c>
      <c r="B15" s="1" t="s">
        <v>35</v>
      </c>
      <c r="C15" s="1">
        <v>2001</v>
      </c>
      <c r="D15" s="1" t="s">
        <v>36</v>
      </c>
      <c r="E15" s="1" t="s">
        <v>76</v>
      </c>
      <c r="F15" s="1" t="s">
        <v>87</v>
      </c>
      <c r="G15" s="1" t="s">
        <v>39</v>
      </c>
      <c r="H15" s="1">
        <v>1</v>
      </c>
      <c r="I15" s="1" t="s">
        <v>43</v>
      </c>
      <c r="J15" s="7">
        <v>10</v>
      </c>
      <c r="K15" s="11" t="s">
        <v>41</v>
      </c>
      <c r="L15" s="1" t="s">
        <v>42</v>
      </c>
      <c r="M15" s="1" t="s">
        <v>43</v>
      </c>
      <c r="AK15" s="1" t="s">
        <v>51</v>
      </c>
      <c r="AL15" s="1" t="s">
        <v>52</v>
      </c>
      <c r="AM15" s="1"/>
      <c r="AN15" s="1" t="s">
        <v>109</v>
      </c>
      <c r="AO15" s="1">
        <v>20</v>
      </c>
      <c r="AP15" s="5">
        <v>1.5</v>
      </c>
      <c r="AQ15" s="1" t="s">
        <v>47</v>
      </c>
      <c r="AS15" s="1" t="s">
        <v>48</v>
      </c>
      <c r="AT15" s="1">
        <v>5</v>
      </c>
      <c r="AU15" s="1">
        <v>4</v>
      </c>
      <c r="AV15" s="1">
        <v>10</v>
      </c>
    </row>
    <row r="16" spans="1:49" ht="15.75" customHeight="1" x14ac:dyDescent="0.25">
      <c r="A16" s="2">
        <v>44902.528395405097</v>
      </c>
      <c r="B16" s="1" t="s">
        <v>35</v>
      </c>
      <c r="C16" s="1">
        <v>1983</v>
      </c>
      <c r="D16" s="1" t="s">
        <v>36</v>
      </c>
      <c r="E16" s="1" t="s">
        <v>66</v>
      </c>
      <c r="F16" s="1" t="s">
        <v>112</v>
      </c>
      <c r="G16" s="1" t="s">
        <v>63</v>
      </c>
      <c r="H16" s="4">
        <v>60</v>
      </c>
      <c r="I16" s="1" t="s">
        <v>62</v>
      </c>
      <c r="J16" s="7">
        <v>111</v>
      </c>
      <c r="K16" s="11" t="s">
        <v>113</v>
      </c>
      <c r="L16" s="1" t="s">
        <v>42</v>
      </c>
      <c r="M16" s="1" t="s">
        <v>98</v>
      </c>
      <c r="N16" s="6" t="s">
        <v>70</v>
      </c>
      <c r="O16" s="6" t="s">
        <v>74</v>
      </c>
      <c r="P16" s="6" t="s">
        <v>78</v>
      </c>
      <c r="Q16" s="6">
        <v>100</v>
      </c>
      <c r="R16" s="6">
        <v>4</v>
      </c>
      <c r="S16" s="6" t="s">
        <v>42</v>
      </c>
      <c r="T16" s="6">
        <v>5</v>
      </c>
      <c r="U16" s="6" t="s">
        <v>48</v>
      </c>
      <c r="V16" s="6">
        <v>3</v>
      </c>
      <c r="W16" s="6">
        <v>6</v>
      </c>
      <c r="X16" s="6" t="s">
        <v>114</v>
      </c>
    </row>
    <row r="17" spans="1:49" ht="15.75" customHeight="1" x14ac:dyDescent="0.25">
      <c r="A17" s="2">
        <v>44902.536367731482</v>
      </c>
      <c r="B17" s="1" t="s">
        <v>35</v>
      </c>
      <c r="C17" s="1">
        <v>1983</v>
      </c>
      <c r="D17" s="1" t="s">
        <v>36</v>
      </c>
      <c r="E17" s="1" t="s">
        <v>66</v>
      </c>
      <c r="F17" s="1" t="s">
        <v>117</v>
      </c>
      <c r="G17" s="1" t="s">
        <v>39</v>
      </c>
      <c r="H17" s="1">
        <v>24</v>
      </c>
      <c r="I17" s="1" t="s">
        <v>62</v>
      </c>
      <c r="J17" s="7">
        <v>111</v>
      </c>
      <c r="K17" s="11" t="s">
        <v>69</v>
      </c>
      <c r="L17" s="1" t="s">
        <v>42</v>
      </c>
      <c r="M17" s="1" t="s">
        <v>63</v>
      </c>
      <c r="Y17" s="1" t="s">
        <v>70</v>
      </c>
      <c r="Z17" s="1" t="s">
        <v>52</v>
      </c>
      <c r="AA17" s="1" t="s">
        <v>99</v>
      </c>
      <c r="AB17" s="1">
        <v>170</v>
      </c>
      <c r="AC17" s="1">
        <v>24</v>
      </c>
      <c r="AD17" s="1">
        <v>5</v>
      </c>
      <c r="AE17" s="1" t="s">
        <v>47</v>
      </c>
      <c r="AF17" s="1">
        <v>5</v>
      </c>
      <c r="AG17" s="1" t="s">
        <v>48</v>
      </c>
      <c r="AH17" s="1">
        <v>4</v>
      </c>
      <c r="AI17" s="1">
        <v>10</v>
      </c>
    </row>
    <row r="18" spans="1:49" ht="15.75" customHeight="1" x14ac:dyDescent="0.25">
      <c r="A18" s="2">
        <v>44902.539384467593</v>
      </c>
      <c r="B18" s="1" t="s">
        <v>35</v>
      </c>
      <c r="C18" s="1">
        <v>1987</v>
      </c>
      <c r="D18" s="1" t="s">
        <v>36</v>
      </c>
      <c r="E18" s="1" t="s">
        <v>66</v>
      </c>
      <c r="F18" s="1" t="s">
        <v>89</v>
      </c>
      <c r="G18" s="1" t="s">
        <v>39</v>
      </c>
      <c r="H18" s="4">
        <v>55</v>
      </c>
      <c r="I18" s="1" t="s">
        <v>62</v>
      </c>
      <c r="J18" s="7">
        <v>111</v>
      </c>
      <c r="K18" s="11" t="s">
        <v>57</v>
      </c>
      <c r="L18" s="1" t="s">
        <v>42</v>
      </c>
      <c r="M18" s="1" t="s">
        <v>43</v>
      </c>
      <c r="AK18" s="1" t="s">
        <v>51</v>
      </c>
      <c r="AL18" s="1" t="s">
        <v>74</v>
      </c>
      <c r="AM18" s="1"/>
      <c r="AN18" s="1" t="s">
        <v>120</v>
      </c>
      <c r="AO18" s="1">
        <v>170</v>
      </c>
      <c r="AP18" s="1">
        <v>23.5</v>
      </c>
      <c r="AQ18" s="1" t="s">
        <v>47</v>
      </c>
      <c r="AR18" s="1">
        <v>1</v>
      </c>
      <c r="AS18" s="1" t="s">
        <v>48</v>
      </c>
      <c r="AT18" s="1">
        <v>4</v>
      </c>
      <c r="AU18" s="1">
        <v>4</v>
      </c>
      <c r="AV18" s="1">
        <v>9</v>
      </c>
      <c r="AW18" s="1" t="s">
        <v>122</v>
      </c>
    </row>
    <row r="19" spans="1:49" ht="15.75" customHeight="1" x14ac:dyDescent="0.25">
      <c r="A19" s="2">
        <v>44902.560229629627</v>
      </c>
      <c r="B19" s="1" t="s">
        <v>35</v>
      </c>
      <c r="C19" s="1">
        <v>2001</v>
      </c>
      <c r="D19" s="1" t="s">
        <v>36</v>
      </c>
      <c r="E19" s="1" t="s">
        <v>76</v>
      </c>
      <c r="F19" s="1" t="s">
        <v>77</v>
      </c>
      <c r="G19" s="1" t="s">
        <v>39</v>
      </c>
      <c r="H19" s="1">
        <v>14</v>
      </c>
      <c r="I19" s="1" t="s">
        <v>84</v>
      </c>
      <c r="J19" s="7">
        <v>101</v>
      </c>
      <c r="K19" s="11" t="s">
        <v>69</v>
      </c>
      <c r="L19" s="1" t="s">
        <v>42</v>
      </c>
      <c r="M19" s="1" t="s">
        <v>63</v>
      </c>
      <c r="Y19" s="1" t="s">
        <v>44</v>
      </c>
      <c r="Z19" s="1" t="s">
        <v>45</v>
      </c>
      <c r="AA19" s="1" t="s">
        <v>71</v>
      </c>
      <c r="AB19" s="1">
        <v>75</v>
      </c>
      <c r="AC19" s="1">
        <v>4</v>
      </c>
      <c r="AD19" s="1">
        <v>5</v>
      </c>
      <c r="AE19" s="1" t="s">
        <v>47</v>
      </c>
      <c r="AG19" s="1" t="s">
        <v>48</v>
      </c>
      <c r="AH19" s="1">
        <v>3</v>
      </c>
      <c r="AI19" s="1">
        <v>9</v>
      </c>
      <c r="AK19" s="5"/>
      <c r="AP19" s="5"/>
    </row>
    <row r="20" spans="1:49" ht="15.75" customHeight="1" x14ac:dyDescent="0.25">
      <c r="A20" s="2">
        <v>44902.573960972222</v>
      </c>
      <c r="B20" s="1" t="s">
        <v>35</v>
      </c>
      <c r="C20" s="1">
        <v>1993</v>
      </c>
      <c r="D20" s="1" t="s">
        <v>36</v>
      </c>
      <c r="E20" s="1" t="s">
        <v>37</v>
      </c>
      <c r="F20" s="1" t="s">
        <v>124</v>
      </c>
      <c r="G20" s="1" t="s">
        <v>39</v>
      </c>
      <c r="H20" s="1">
        <v>24</v>
      </c>
      <c r="I20" s="1" t="s">
        <v>63</v>
      </c>
      <c r="J20" s="7">
        <v>100</v>
      </c>
      <c r="K20" s="11" t="s">
        <v>57</v>
      </c>
      <c r="L20" s="1" t="s">
        <v>42</v>
      </c>
      <c r="M20" s="1" t="s">
        <v>63</v>
      </c>
      <c r="Y20" s="1" t="s">
        <v>70</v>
      </c>
      <c r="Z20" s="1" t="s">
        <v>52</v>
      </c>
      <c r="AA20" s="1" t="s">
        <v>125</v>
      </c>
      <c r="AB20" s="1">
        <v>127</v>
      </c>
      <c r="AC20" s="1">
        <v>24</v>
      </c>
      <c r="AD20" s="1">
        <v>5</v>
      </c>
      <c r="AE20" s="1" t="s">
        <v>42</v>
      </c>
      <c r="AF20" s="1">
        <v>5</v>
      </c>
      <c r="AG20" s="1" t="s">
        <v>48</v>
      </c>
      <c r="AH20" s="1">
        <v>3</v>
      </c>
      <c r="AI20" s="1">
        <v>10</v>
      </c>
      <c r="AK20" s="5"/>
      <c r="AM20" s="5"/>
      <c r="AN20" s="5"/>
    </row>
    <row r="21" spans="1:49" ht="15.75" customHeight="1" x14ac:dyDescent="0.25">
      <c r="A21" s="2">
        <v>44902.574632326388</v>
      </c>
      <c r="B21" s="1" t="s">
        <v>95</v>
      </c>
      <c r="C21" s="1">
        <v>1980</v>
      </c>
      <c r="D21" s="1" t="s">
        <v>36</v>
      </c>
      <c r="E21" s="1" t="s">
        <v>66</v>
      </c>
      <c r="F21" s="1" t="s">
        <v>49</v>
      </c>
      <c r="G21" s="1" t="s">
        <v>39</v>
      </c>
      <c r="H21" s="4">
        <v>6</v>
      </c>
      <c r="I21" s="1" t="s">
        <v>43</v>
      </c>
      <c r="J21" s="7">
        <v>10</v>
      </c>
      <c r="K21" s="11" t="s">
        <v>57</v>
      </c>
      <c r="L21" s="1" t="s">
        <v>42</v>
      </c>
      <c r="M21" s="1" t="s">
        <v>43</v>
      </c>
      <c r="AK21" s="1" t="s">
        <v>44</v>
      </c>
      <c r="AL21" s="1" t="s">
        <v>52</v>
      </c>
      <c r="AM21" s="1"/>
      <c r="AN21" s="1" t="s">
        <v>128</v>
      </c>
      <c r="AO21" s="1">
        <v>25</v>
      </c>
      <c r="AP21" s="1">
        <v>5</v>
      </c>
      <c r="AQ21" s="1" t="s">
        <v>47</v>
      </c>
      <c r="AR21" s="1">
        <v>3</v>
      </c>
      <c r="AS21" s="1" t="s">
        <v>48</v>
      </c>
      <c r="AT21" s="1">
        <v>5</v>
      </c>
      <c r="AU21" s="1">
        <v>5</v>
      </c>
      <c r="AV21" s="1">
        <v>10</v>
      </c>
      <c r="AW21" s="1" t="s">
        <v>130</v>
      </c>
    </row>
    <row r="22" spans="1:49" ht="15.75" customHeight="1" x14ac:dyDescent="0.25">
      <c r="A22" s="2">
        <v>44902.577473067126</v>
      </c>
      <c r="B22" s="1" t="s">
        <v>35</v>
      </c>
      <c r="C22" s="1">
        <v>1999</v>
      </c>
      <c r="D22" s="1" t="s">
        <v>36</v>
      </c>
      <c r="E22" s="1" t="s">
        <v>66</v>
      </c>
      <c r="F22" s="1" t="s">
        <v>49</v>
      </c>
      <c r="G22" s="1" t="s">
        <v>39</v>
      </c>
      <c r="H22" s="1">
        <v>4</v>
      </c>
      <c r="I22" s="1" t="s">
        <v>62</v>
      </c>
      <c r="J22" s="7">
        <v>111</v>
      </c>
      <c r="K22" s="11" t="s">
        <v>131</v>
      </c>
      <c r="L22" s="1" t="s">
        <v>42</v>
      </c>
      <c r="M22" s="1" t="s">
        <v>43</v>
      </c>
      <c r="AK22" s="1" t="s">
        <v>51</v>
      </c>
      <c r="AL22" s="1" t="s">
        <v>52</v>
      </c>
      <c r="AM22" s="1"/>
      <c r="AN22" s="1" t="s">
        <v>59</v>
      </c>
      <c r="AO22" s="1">
        <v>60</v>
      </c>
      <c r="AP22" s="1">
        <v>3</v>
      </c>
      <c r="AQ22" s="1" t="s">
        <v>47</v>
      </c>
      <c r="AS22" s="1" t="s">
        <v>48</v>
      </c>
      <c r="AT22" s="1">
        <v>5</v>
      </c>
      <c r="AU22" s="1">
        <v>5</v>
      </c>
      <c r="AV22" s="1">
        <v>10</v>
      </c>
    </row>
    <row r="23" spans="1:49" ht="15.75" customHeight="1" x14ac:dyDescent="0.25">
      <c r="A23" s="2">
        <v>44902.578735868054</v>
      </c>
      <c r="B23" s="1" t="s">
        <v>35</v>
      </c>
      <c r="C23" s="1">
        <v>1986</v>
      </c>
      <c r="D23" s="1" t="s">
        <v>36</v>
      </c>
      <c r="E23" s="1" t="s">
        <v>76</v>
      </c>
      <c r="F23" s="1" t="s">
        <v>132</v>
      </c>
      <c r="G23" s="1" t="s">
        <v>133</v>
      </c>
      <c r="H23" s="4">
        <v>72</v>
      </c>
      <c r="I23" s="1" t="s">
        <v>62</v>
      </c>
      <c r="J23" s="7">
        <v>111</v>
      </c>
      <c r="K23" s="11" t="s">
        <v>135</v>
      </c>
      <c r="L23" s="1" t="s">
        <v>42</v>
      </c>
      <c r="M23" s="1" t="s">
        <v>63</v>
      </c>
      <c r="Y23" s="1" t="s">
        <v>51</v>
      </c>
      <c r="Z23" s="1" t="s">
        <v>45</v>
      </c>
      <c r="AA23" s="1" t="s">
        <v>78</v>
      </c>
      <c r="AB23" s="4"/>
      <c r="AC23" s="1" t="s">
        <v>137</v>
      </c>
      <c r="AD23" s="1">
        <v>4</v>
      </c>
      <c r="AE23" s="1" t="s">
        <v>47</v>
      </c>
      <c r="AG23" s="1" t="s">
        <v>48</v>
      </c>
      <c r="AH23" s="1">
        <v>4</v>
      </c>
      <c r="AI23" s="1">
        <v>6</v>
      </c>
    </row>
    <row r="24" spans="1:49" ht="15.75" customHeight="1" x14ac:dyDescent="0.25">
      <c r="A24" s="2">
        <v>44902.587372754628</v>
      </c>
      <c r="B24" s="1" t="s">
        <v>35</v>
      </c>
      <c r="C24" s="1">
        <v>1995</v>
      </c>
      <c r="D24" s="1" t="s">
        <v>36</v>
      </c>
      <c r="E24" s="1" t="s">
        <v>66</v>
      </c>
      <c r="F24" s="1" t="s">
        <v>138</v>
      </c>
      <c r="G24" s="1" t="s">
        <v>63</v>
      </c>
      <c r="H24" s="4">
        <v>36</v>
      </c>
      <c r="I24" s="1" t="s">
        <v>62</v>
      </c>
      <c r="J24" s="7">
        <v>111</v>
      </c>
      <c r="K24" s="11" t="s">
        <v>57</v>
      </c>
      <c r="L24" s="1" t="s">
        <v>42</v>
      </c>
      <c r="M24" s="1" t="s">
        <v>43</v>
      </c>
      <c r="AK24" s="1" t="s">
        <v>140</v>
      </c>
      <c r="AL24" s="1" t="s">
        <v>47</v>
      </c>
      <c r="AM24" s="1"/>
      <c r="AN24" s="1" t="s">
        <v>141</v>
      </c>
      <c r="AO24" s="1">
        <v>100</v>
      </c>
      <c r="AP24" s="1">
        <v>3</v>
      </c>
      <c r="AQ24" s="1" t="s">
        <v>47</v>
      </c>
      <c r="AS24" s="1" t="s">
        <v>48</v>
      </c>
      <c r="AT24" s="1">
        <v>4</v>
      </c>
      <c r="AU24" s="1">
        <v>2</v>
      </c>
      <c r="AV24" s="1">
        <v>10</v>
      </c>
    </row>
    <row r="25" spans="1:49" ht="15.75" customHeight="1" x14ac:dyDescent="0.25">
      <c r="A25" s="2">
        <v>44902.607186238427</v>
      </c>
      <c r="B25" s="1" t="s">
        <v>35</v>
      </c>
      <c r="C25" s="1">
        <v>1993</v>
      </c>
      <c r="D25" s="1" t="s">
        <v>36</v>
      </c>
      <c r="E25" s="1" t="s">
        <v>66</v>
      </c>
      <c r="F25" s="1" t="s">
        <v>142</v>
      </c>
      <c r="G25" s="1" t="s">
        <v>39</v>
      </c>
      <c r="H25" s="1">
        <v>60</v>
      </c>
      <c r="I25" s="1" t="s">
        <v>43</v>
      </c>
      <c r="J25" s="7">
        <v>10</v>
      </c>
      <c r="K25" s="11" t="s">
        <v>41</v>
      </c>
      <c r="L25" s="1" t="s">
        <v>42</v>
      </c>
      <c r="M25" s="1" t="s">
        <v>43</v>
      </c>
      <c r="AK25" s="1" t="s">
        <v>58</v>
      </c>
      <c r="AL25" s="1" t="s">
        <v>47</v>
      </c>
      <c r="AM25" s="1"/>
      <c r="AN25" s="1" t="s">
        <v>88</v>
      </c>
      <c r="AO25" s="1">
        <v>15</v>
      </c>
      <c r="AP25" s="1">
        <v>0.5</v>
      </c>
      <c r="AQ25" s="1" t="s">
        <v>47</v>
      </c>
      <c r="AS25" s="1" t="s">
        <v>48</v>
      </c>
      <c r="AT25" s="1">
        <v>4</v>
      </c>
      <c r="AU25" s="1">
        <v>4</v>
      </c>
      <c r="AV25" s="1">
        <v>8</v>
      </c>
    </row>
    <row r="26" spans="1:49" ht="15.75" customHeight="1" x14ac:dyDescent="0.25">
      <c r="A26" s="2">
        <v>44902.614506377315</v>
      </c>
      <c r="B26" s="1" t="s">
        <v>35</v>
      </c>
      <c r="C26" s="1">
        <v>1986</v>
      </c>
      <c r="D26" s="1" t="s">
        <v>36</v>
      </c>
      <c r="E26" s="1" t="s">
        <v>37</v>
      </c>
      <c r="F26" s="1" t="s">
        <v>143</v>
      </c>
      <c r="G26" s="1" t="s">
        <v>39</v>
      </c>
      <c r="H26" s="4">
        <v>38</v>
      </c>
      <c r="I26" s="1" t="s">
        <v>56</v>
      </c>
      <c r="J26" s="7">
        <v>11</v>
      </c>
      <c r="K26" s="11" t="s">
        <v>145</v>
      </c>
      <c r="L26" s="1" t="s">
        <v>42</v>
      </c>
      <c r="M26" s="1" t="s">
        <v>43</v>
      </c>
      <c r="AK26" s="1" t="s">
        <v>65</v>
      </c>
      <c r="AL26" s="1" t="s">
        <v>47</v>
      </c>
      <c r="AM26" s="1"/>
      <c r="AN26" s="1" t="s">
        <v>146</v>
      </c>
      <c r="AO26" s="1">
        <v>50</v>
      </c>
      <c r="AP26" s="1">
        <v>1.5</v>
      </c>
      <c r="AQ26" s="1" t="s">
        <v>42</v>
      </c>
      <c r="AR26" s="1">
        <v>1</v>
      </c>
      <c r="AS26" s="1" t="s">
        <v>148</v>
      </c>
      <c r="AT26" s="1">
        <v>4</v>
      </c>
      <c r="AU26" s="1">
        <v>4</v>
      </c>
      <c r="AV26" s="1">
        <v>5</v>
      </c>
      <c r="AW26" s="1" t="s">
        <v>149</v>
      </c>
    </row>
    <row r="27" spans="1:49" ht="15.75" customHeight="1" x14ac:dyDescent="0.25">
      <c r="A27" s="2">
        <v>44902.615673159722</v>
      </c>
      <c r="B27" s="1" t="s">
        <v>35</v>
      </c>
      <c r="C27" s="1">
        <v>1984</v>
      </c>
      <c r="D27" s="1" t="s">
        <v>36</v>
      </c>
      <c r="E27" s="1" t="s">
        <v>76</v>
      </c>
      <c r="F27" s="1" t="s">
        <v>89</v>
      </c>
      <c r="G27" s="1" t="s">
        <v>39</v>
      </c>
      <c r="H27" s="1">
        <v>60</v>
      </c>
      <c r="I27" s="1" t="s">
        <v>40</v>
      </c>
      <c r="J27" s="7">
        <v>110</v>
      </c>
      <c r="K27" s="11" t="s">
        <v>41</v>
      </c>
      <c r="L27" s="1" t="s">
        <v>42</v>
      </c>
      <c r="M27" s="1" t="s">
        <v>43</v>
      </c>
      <c r="AK27" s="1" t="s">
        <v>44</v>
      </c>
      <c r="AL27" s="1" t="s">
        <v>52</v>
      </c>
      <c r="AM27" s="1"/>
      <c r="AN27" s="1" t="s">
        <v>118</v>
      </c>
      <c r="AO27" s="1">
        <v>110</v>
      </c>
      <c r="AP27" s="1">
        <v>23</v>
      </c>
      <c r="AQ27" s="1" t="s">
        <v>42</v>
      </c>
      <c r="AR27" s="1">
        <v>5</v>
      </c>
      <c r="AS27" s="1" t="s">
        <v>48</v>
      </c>
      <c r="AT27" s="1">
        <v>3</v>
      </c>
      <c r="AU27" s="1">
        <v>4</v>
      </c>
      <c r="AV27" s="1">
        <v>9</v>
      </c>
    </row>
    <row r="28" spans="1:49" ht="15.75" customHeight="1" x14ac:dyDescent="0.25">
      <c r="A28" s="2">
        <v>44902.617141724535</v>
      </c>
      <c r="B28" s="1" t="s">
        <v>35</v>
      </c>
      <c r="C28" s="1">
        <v>1991</v>
      </c>
      <c r="D28" s="1" t="s">
        <v>106</v>
      </c>
      <c r="E28" s="1" t="s">
        <v>66</v>
      </c>
      <c r="F28" s="1" t="s">
        <v>150</v>
      </c>
      <c r="G28" s="1" t="s">
        <v>39</v>
      </c>
      <c r="H28" s="1">
        <v>3</v>
      </c>
      <c r="I28" s="1" t="s">
        <v>84</v>
      </c>
      <c r="J28" s="7">
        <v>101</v>
      </c>
      <c r="K28" s="11" t="s">
        <v>57</v>
      </c>
      <c r="L28" s="1" t="s">
        <v>42</v>
      </c>
      <c r="M28" s="1" t="s">
        <v>63</v>
      </c>
      <c r="Y28" s="1" t="s">
        <v>44</v>
      </c>
      <c r="Z28" s="1" t="s">
        <v>52</v>
      </c>
      <c r="AA28" s="1" t="s">
        <v>71</v>
      </c>
      <c r="AB28" s="1">
        <v>40</v>
      </c>
      <c r="AC28" s="1">
        <v>2</v>
      </c>
      <c r="AD28" s="1">
        <v>5</v>
      </c>
      <c r="AE28" s="1" t="s">
        <v>85</v>
      </c>
      <c r="AF28" s="1">
        <v>4</v>
      </c>
      <c r="AG28" s="1" t="s">
        <v>48</v>
      </c>
      <c r="AH28" s="1">
        <v>4</v>
      </c>
      <c r="AI28" s="1">
        <v>10</v>
      </c>
      <c r="AK28" s="5"/>
    </row>
    <row r="29" spans="1:49" ht="15.75" customHeight="1" x14ac:dyDescent="0.25">
      <c r="A29" s="2">
        <v>44902.61899800926</v>
      </c>
      <c r="B29" s="1" t="s">
        <v>35</v>
      </c>
      <c r="C29" s="1">
        <v>1995</v>
      </c>
      <c r="D29" s="1" t="s">
        <v>36</v>
      </c>
      <c r="E29" s="1" t="s">
        <v>66</v>
      </c>
      <c r="F29" s="1" t="s">
        <v>82</v>
      </c>
      <c r="G29" s="1" t="s">
        <v>39</v>
      </c>
      <c r="H29" s="1">
        <v>36</v>
      </c>
      <c r="I29" s="1" t="s">
        <v>43</v>
      </c>
      <c r="J29" s="7">
        <v>10</v>
      </c>
      <c r="K29" s="11" t="s">
        <v>41</v>
      </c>
      <c r="L29" s="1" t="s">
        <v>42</v>
      </c>
      <c r="M29" s="1" t="s">
        <v>43</v>
      </c>
      <c r="AK29" s="1" t="s">
        <v>44</v>
      </c>
      <c r="AL29" s="1" t="s">
        <v>47</v>
      </c>
      <c r="AM29" s="1"/>
      <c r="AN29" s="1" t="s">
        <v>59</v>
      </c>
      <c r="AO29" s="1">
        <v>30</v>
      </c>
      <c r="AP29" s="1">
        <v>1.5</v>
      </c>
      <c r="AQ29" s="1" t="s">
        <v>47</v>
      </c>
      <c r="AS29" s="1" t="s">
        <v>48</v>
      </c>
      <c r="AT29" s="1">
        <v>1</v>
      </c>
      <c r="AU29" s="1">
        <v>4</v>
      </c>
      <c r="AV29" s="1">
        <v>10</v>
      </c>
    </row>
    <row r="30" spans="1:49" ht="15.75" customHeight="1" x14ac:dyDescent="0.25">
      <c r="A30" s="2">
        <v>44902.628424988427</v>
      </c>
      <c r="B30" s="1" t="s">
        <v>35</v>
      </c>
      <c r="C30" s="1">
        <v>1998</v>
      </c>
      <c r="D30" s="1" t="s">
        <v>36</v>
      </c>
      <c r="E30" s="1" t="s">
        <v>76</v>
      </c>
      <c r="F30" s="1" t="s">
        <v>152</v>
      </c>
      <c r="G30" s="1" t="s">
        <v>63</v>
      </c>
      <c r="H30" s="1">
        <v>7</v>
      </c>
      <c r="I30" s="1" t="s">
        <v>62</v>
      </c>
      <c r="J30" s="7">
        <v>111</v>
      </c>
      <c r="K30" s="11" t="s">
        <v>41</v>
      </c>
      <c r="L30" s="1" t="s">
        <v>42</v>
      </c>
      <c r="M30" s="1" t="s">
        <v>43</v>
      </c>
      <c r="AK30" s="1" t="s">
        <v>51</v>
      </c>
      <c r="AL30" s="1" t="s">
        <v>45</v>
      </c>
      <c r="AM30" s="1"/>
      <c r="AN30" s="1" t="s">
        <v>109</v>
      </c>
      <c r="AO30" s="1">
        <v>178</v>
      </c>
      <c r="AP30" s="1">
        <v>24</v>
      </c>
      <c r="AQ30" s="1" t="s">
        <v>47</v>
      </c>
      <c r="AS30" s="1" t="s">
        <v>48</v>
      </c>
      <c r="AT30" s="1">
        <v>5</v>
      </c>
      <c r="AU30" s="1">
        <v>4</v>
      </c>
      <c r="AV30" s="1">
        <v>9</v>
      </c>
    </row>
    <row r="31" spans="1:49" ht="15.75" customHeight="1" x14ac:dyDescent="0.25">
      <c r="A31" s="2">
        <v>44902.629805960649</v>
      </c>
      <c r="B31" s="1" t="s">
        <v>35</v>
      </c>
      <c r="C31" s="1">
        <v>2000</v>
      </c>
      <c r="D31" s="1" t="s">
        <v>36</v>
      </c>
      <c r="E31" s="1" t="s">
        <v>76</v>
      </c>
      <c r="F31" s="1" t="s">
        <v>38</v>
      </c>
      <c r="G31" s="1" t="s">
        <v>39</v>
      </c>
      <c r="H31" s="1">
        <v>13</v>
      </c>
      <c r="I31" s="1" t="s">
        <v>62</v>
      </c>
      <c r="J31" s="7">
        <v>111</v>
      </c>
      <c r="K31" s="11" t="s">
        <v>69</v>
      </c>
      <c r="L31" s="1" t="s">
        <v>42</v>
      </c>
      <c r="M31" s="1" t="s">
        <v>63</v>
      </c>
      <c r="Y31" s="1" t="s">
        <v>70</v>
      </c>
      <c r="Z31" s="1" t="s">
        <v>52</v>
      </c>
      <c r="AA31" s="1" t="s">
        <v>71</v>
      </c>
      <c r="AB31" s="1">
        <v>10</v>
      </c>
      <c r="AC31" s="1">
        <v>0.5</v>
      </c>
      <c r="AD31" s="1">
        <v>5</v>
      </c>
      <c r="AE31" s="1" t="s">
        <v>47</v>
      </c>
      <c r="AG31" s="1" t="s">
        <v>48</v>
      </c>
      <c r="AH31" s="1">
        <v>4</v>
      </c>
      <c r="AI31" s="1">
        <v>8</v>
      </c>
      <c r="AP31" s="5"/>
    </row>
    <row r="32" spans="1:49" ht="15.75" customHeight="1" x14ac:dyDescent="0.25">
      <c r="A32" s="2">
        <v>44902.634573692128</v>
      </c>
      <c r="B32" s="1" t="s">
        <v>35</v>
      </c>
      <c r="C32" s="1">
        <v>1999</v>
      </c>
      <c r="D32" s="1" t="s">
        <v>36</v>
      </c>
      <c r="E32" s="1" t="s">
        <v>66</v>
      </c>
      <c r="F32" s="1" t="s">
        <v>154</v>
      </c>
      <c r="G32" s="1" t="s">
        <v>39</v>
      </c>
      <c r="H32" s="1">
        <v>36</v>
      </c>
      <c r="I32" s="1" t="s">
        <v>62</v>
      </c>
      <c r="J32" s="7">
        <v>111</v>
      </c>
      <c r="K32" s="11" t="s">
        <v>41</v>
      </c>
      <c r="L32" s="1" t="s">
        <v>42</v>
      </c>
      <c r="M32" s="1" t="s">
        <v>43</v>
      </c>
      <c r="AK32" s="1" t="s">
        <v>155</v>
      </c>
      <c r="AL32" s="1" t="s">
        <v>52</v>
      </c>
      <c r="AM32" s="1"/>
      <c r="AN32" s="1" t="s">
        <v>156</v>
      </c>
      <c r="AO32" s="1">
        <v>400</v>
      </c>
      <c r="AP32" s="1">
        <v>25</v>
      </c>
      <c r="AQ32" s="1" t="s">
        <v>47</v>
      </c>
      <c r="AS32" s="1" t="s">
        <v>48</v>
      </c>
      <c r="AT32" s="1">
        <v>5</v>
      </c>
      <c r="AU32" s="1">
        <v>5</v>
      </c>
      <c r="AV32" s="1">
        <v>8</v>
      </c>
      <c r="AW32" s="1" t="s">
        <v>157</v>
      </c>
    </row>
    <row r="33" spans="1:49" ht="15.75" customHeight="1" x14ac:dyDescent="0.25">
      <c r="A33" s="2">
        <v>44902.63947238426</v>
      </c>
      <c r="B33" s="1" t="s">
        <v>35</v>
      </c>
      <c r="C33" s="1">
        <v>1997</v>
      </c>
      <c r="D33" s="1" t="s">
        <v>36</v>
      </c>
      <c r="E33" s="1" t="s">
        <v>66</v>
      </c>
      <c r="F33" s="1" t="s">
        <v>154</v>
      </c>
      <c r="G33" s="1" t="s">
        <v>39</v>
      </c>
      <c r="H33" s="1">
        <v>40</v>
      </c>
      <c r="I33" s="1" t="s">
        <v>62</v>
      </c>
      <c r="J33" s="7">
        <v>111</v>
      </c>
      <c r="K33" s="11" t="s">
        <v>158</v>
      </c>
      <c r="L33" s="1" t="s">
        <v>42</v>
      </c>
      <c r="M33" s="1" t="s">
        <v>43</v>
      </c>
      <c r="AK33" s="1" t="s">
        <v>44</v>
      </c>
      <c r="AL33" s="1" t="s">
        <v>52</v>
      </c>
      <c r="AM33" s="1"/>
      <c r="AN33" s="1" t="s">
        <v>118</v>
      </c>
      <c r="AO33" s="1">
        <v>150</v>
      </c>
      <c r="AP33" s="1">
        <v>24</v>
      </c>
      <c r="AQ33" s="1" t="s">
        <v>47</v>
      </c>
      <c r="AS33" s="1" t="s">
        <v>48</v>
      </c>
      <c r="AT33" s="1">
        <v>1</v>
      </c>
      <c r="AU33" s="1">
        <v>4</v>
      </c>
      <c r="AV33" s="1">
        <v>10</v>
      </c>
      <c r="AW33" s="1" t="s">
        <v>159</v>
      </c>
    </row>
    <row r="34" spans="1:49" ht="15.75" customHeight="1" x14ac:dyDescent="0.25">
      <c r="A34" s="2">
        <v>44902.645916956018</v>
      </c>
      <c r="B34" s="1" t="s">
        <v>95</v>
      </c>
      <c r="C34" s="1">
        <v>2000</v>
      </c>
      <c r="D34" s="1" t="s">
        <v>36</v>
      </c>
      <c r="E34" s="1" t="s">
        <v>76</v>
      </c>
      <c r="F34" s="1" t="s">
        <v>150</v>
      </c>
      <c r="G34" s="1" t="s">
        <v>39</v>
      </c>
      <c r="H34" s="1">
        <v>6</v>
      </c>
      <c r="I34" s="1" t="s">
        <v>63</v>
      </c>
      <c r="J34" s="7">
        <v>100</v>
      </c>
      <c r="K34" s="11" t="s">
        <v>57</v>
      </c>
      <c r="L34" s="1" t="s">
        <v>42</v>
      </c>
      <c r="M34" s="1" t="s">
        <v>63</v>
      </c>
      <c r="Y34" s="1" t="s">
        <v>58</v>
      </c>
      <c r="Z34" s="1" t="s">
        <v>45</v>
      </c>
      <c r="AA34" s="1" t="s">
        <v>99</v>
      </c>
      <c r="AB34" s="1">
        <v>200</v>
      </c>
      <c r="AC34" s="1">
        <v>24</v>
      </c>
      <c r="AD34" s="1">
        <v>5</v>
      </c>
      <c r="AE34" s="1" t="s">
        <v>47</v>
      </c>
      <c r="AF34" s="1">
        <v>1</v>
      </c>
      <c r="AG34" s="1" t="s">
        <v>48</v>
      </c>
      <c r="AH34" s="1">
        <v>4</v>
      </c>
      <c r="AI34" s="1">
        <v>8</v>
      </c>
    </row>
    <row r="35" spans="1:49" ht="15.75" customHeight="1" x14ac:dyDescent="0.25">
      <c r="A35" s="2">
        <v>44902.646427175925</v>
      </c>
      <c r="B35" s="1" t="s">
        <v>95</v>
      </c>
      <c r="C35" s="1">
        <v>1992</v>
      </c>
      <c r="D35" s="1" t="s">
        <v>36</v>
      </c>
      <c r="E35" s="1" t="s">
        <v>66</v>
      </c>
      <c r="F35" s="1" t="s">
        <v>161</v>
      </c>
      <c r="G35" s="1" t="s">
        <v>39</v>
      </c>
      <c r="H35" s="4">
        <v>6</v>
      </c>
      <c r="I35" s="1" t="s">
        <v>43</v>
      </c>
      <c r="J35" s="7">
        <v>10</v>
      </c>
      <c r="K35" s="11" t="s">
        <v>163</v>
      </c>
      <c r="L35" s="1" t="s">
        <v>42</v>
      </c>
      <c r="M35" s="1" t="s">
        <v>43</v>
      </c>
      <c r="AK35" s="1" t="s">
        <v>140</v>
      </c>
      <c r="AL35" s="1" t="s">
        <v>52</v>
      </c>
      <c r="AM35" s="1"/>
      <c r="AN35" s="1" t="s">
        <v>164</v>
      </c>
      <c r="AO35" s="1">
        <v>70</v>
      </c>
      <c r="AP35" s="5">
        <v>24</v>
      </c>
      <c r="AQ35" s="1" t="s">
        <v>47</v>
      </c>
      <c r="AS35" s="1" t="s">
        <v>48</v>
      </c>
      <c r="AT35" s="1">
        <v>5</v>
      </c>
      <c r="AU35" s="1">
        <v>5</v>
      </c>
      <c r="AV35" s="1">
        <v>10</v>
      </c>
    </row>
    <row r="36" spans="1:49" ht="15.75" customHeight="1" x14ac:dyDescent="0.25">
      <c r="A36" s="2">
        <v>44902.656656215273</v>
      </c>
      <c r="B36" s="1" t="s">
        <v>95</v>
      </c>
      <c r="C36" s="1">
        <v>2000</v>
      </c>
      <c r="D36" s="1" t="s">
        <v>36</v>
      </c>
      <c r="E36" s="1" t="s">
        <v>37</v>
      </c>
      <c r="F36" s="1" t="s">
        <v>154</v>
      </c>
      <c r="G36" s="1" t="s">
        <v>39</v>
      </c>
      <c r="H36" s="1">
        <v>6</v>
      </c>
      <c r="I36" s="1" t="s">
        <v>43</v>
      </c>
      <c r="J36" s="7">
        <v>10</v>
      </c>
      <c r="K36" s="11" t="s">
        <v>41</v>
      </c>
      <c r="L36" s="1" t="s">
        <v>42</v>
      </c>
      <c r="M36" s="1" t="s">
        <v>43</v>
      </c>
      <c r="AK36" s="1" t="s">
        <v>70</v>
      </c>
      <c r="AL36" s="1" t="s">
        <v>47</v>
      </c>
      <c r="AM36" s="1"/>
      <c r="AN36" s="1" t="s">
        <v>88</v>
      </c>
      <c r="AO36" s="1">
        <v>20</v>
      </c>
      <c r="AP36" s="1">
        <v>2</v>
      </c>
      <c r="AQ36" s="1" t="s">
        <v>47</v>
      </c>
      <c r="AS36" s="1" t="s">
        <v>48</v>
      </c>
      <c r="AT36" s="1">
        <v>4</v>
      </c>
      <c r="AU36" s="1">
        <v>4</v>
      </c>
      <c r="AV36" s="1">
        <v>10</v>
      </c>
    </row>
    <row r="37" spans="1:49" ht="15.75" customHeight="1" x14ac:dyDescent="0.25">
      <c r="A37" s="2">
        <v>44902.657510555553</v>
      </c>
      <c r="B37" s="1" t="s">
        <v>35</v>
      </c>
      <c r="C37" s="4">
        <v>1996</v>
      </c>
      <c r="D37" s="1" t="s">
        <v>36</v>
      </c>
      <c r="E37" s="1" t="s">
        <v>76</v>
      </c>
      <c r="F37" s="1" t="s">
        <v>89</v>
      </c>
      <c r="G37" s="1" t="s">
        <v>63</v>
      </c>
      <c r="H37" s="4">
        <v>60</v>
      </c>
      <c r="I37" s="1" t="s">
        <v>62</v>
      </c>
      <c r="J37" s="7">
        <v>111</v>
      </c>
      <c r="K37" s="11" t="s">
        <v>41</v>
      </c>
      <c r="L37" s="1" t="s">
        <v>42</v>
      </c>
      <c r="M37" s="1" t="s">
        <v>43</v>
      </c>
      <c r="AK37" s="1" t="s">
        <v>51</v>
      </c>
      <c r="AL37" s="1" t="s">
        <v>52</v>
      </c>
      <c r="AM37" s="1"/>
      <c r="AN37" s="1" t="s">
        <v>88</v>
      </c>
      <c r="AO37" s="1">
        <v>120</v>
      </c>
      <c r="AP37" s="1">
        <v>24</v>
      </c>
      <c r="AQ37" s="1" t="s">
        <v>47</v>
      </c>
      <c r="AS37" s="1" t="s">
        <v>48</v>
      </c>
      <c r="AT37" s="1">
        <v>3</v>
      </c>
      <c r="AU37" s="1">
        <v>3</v>
      </c>
      <c r="AV37" s="1">
        <v>7</v>
      </c>
    </row>
    <row r="38" spans="1:49" ht="15.75" customHeight="1" x14ac:dyDescent="0.25">
      <c r="A38" s="2">
        <v>44902.681162650464</v>
      </c>
      <c r="B38" s="1" t="s">
        <v>95</v>
      </c>
      <c r="C38" s="1">
        <v>1998</v>
      </c>
      <c r="D38" s="1" t="s">
        <v>36</v>
      </c>
      <c r="E38" s="1" t="s">
        <v>66</v>
      </c>
      <c r="F38" s="1" t="s">
        <v>49</v>
      </c>
      <c r="G38" s="1" t="s">
        <v>39</v>
      </c>
      <c r="H38" s="4">
        <v>6</v>
      </c>
      <c r="I38" s="1" t="s">
        <v>43</v>
      </c>
      <c r="J38" s="7">
        <v>10</v>
      </c>
      <c r="K38" s="11" t="s">
        <v>57</v>
      </c>
      <c r="L38" s="1" t="s">
        <v>42</v>
      </c>
      <c r="M38" s="1" t="s">
        <v>43</v>
      </c>
      <c r="AK38" s="1" t="s">
        <v>44</v>
      </c>
      <c r="AL38" s="1" t="s">
        <v>52</v>
      </c>
      <c r="AM38" s="1"/>
      <c r="AN38" s="1" t="s">
        <v>109</v>
      </c>
      <c r="AO38" s="1">
        <v>25</v>
      </c>
      <c r="AP38" s="4">
        <v>1.5</v>
      </c>
      <c r="AQ38" s="1" t="s">
        <v>47</v>
      </c>
      <c r="AS38" s="1" t="s">
        <v>48</v>
      </c>
      <c r="AT38" s="1">
        <v>5</v>
      </c>
      <c r="AU38" s="1">
        <v>5</v>
      </c>
      <c r="AV38" s="1">
        <v>9</v>
      </c>
    </row>
    <row r="39" spans="1:49" ht="15.75" customHeight="1" x14ac:dyDescent="0.25">
      <c r="A39" s="2">
        <v>44902.709304479169</v>
      </c>
      <c r="B39" s="1" t="s">
        <v>35</v>
      </c>
      <c r="C39" s="1">
        <v>1992</v>
      </c>
      <c r="D39" s="1" t="s">
        <v>36</v>
      </c>
      <c r="E39" s="1" t="s">
        <v>66</v>
      </c>
      <c r="F39" s="1" t="s">
        <v>152</v>
      </c>
      <c r="G39" s="1" t="s">
        <v>39</v>
      </c>
      <c r="H39" s="4">
        <v>19</v>
      </c>
      <c r="I39" s="1" t="s">
        <v>56</v>
      </c>
      <c r="J39" s="7">
        <v>11</v>
      </c>
      <c r="K39" s="11" t="s">
        <v>41</v>
      </c>
      <c r="L39" s="1" t="s">
        <v>42</v>
      </c>
      <c r="M39" s="1" t="s">
        <v>43</v>
      </c>
      <c r="AK39" s="1" t="s">
        <v>44</v>
      </c>
      <c r="AL39" s="1" t="s">
        <v>52</v>
      </c>
      <c r="AM39" s="1"/>
      <c r="AN39" s="1" t="s">
        <v>88</v>
      </c>
      <c r="AO39" s="1">
        <v>210</v>
      </c>
      <c r="AP39" s="1">
        <v>25</v>
      </c>
      <c r="AQ39" s="1" t="s">
        <v>47</v>
      </c>
      <c r="AS39" s="1" t="s">
        <v>48</v>
      </c>
      <c r="AT39" s="1">
        <v>4</v>
      </c>
      <c r="AU39" s="1">
        <v>4</v>
      </c>
      <c r="AV39" s="1">
        <v>10</v>
      </c>
    </row>
    <row r="40" spans="1:49" ht="15.75" customHeight="1" x14ac:dyDescent="0.25">
      <c r="A40" s="2">
        <v>44902.71207076389</v>
      </c>
      <c r="B40" s="1" t="s">
        <v>95</v>
      </c>
      <c r="C40" s="1">
        <v>1992</v>
      </c>
      <c r="D40" s="1" t="s">
        <v>36</v>
      </c>
      <c r="E40" s="1" t="s">
        <v>66</v>
      </c>
      <c r="F40" s="1" t="s">
        <v>89</v>
      </c>
      <c r="G40" s="1" t="s">
        <v>39</v>
      </c>
      <c r="H40" s="4">
        <v>60</v>
      </c>
      <c r="I40" s="1" t="s">
        <v>40</v>
      </c>
      <c r="J40" s="7">
        <v>110</v>
      </c>
      <c r="K40" s="11" t="s">
        <v>57</v>
      </c>
      <c r="L40" s="1" t="s">
        <v>42</v>
      </c>
      <c r="M40" s="1" t="s">
        <v>43</v>
      </c>
      <c r="AK40" s="1" t="s">
        <v>44</v>
      </c>
      <c r="AL40" s="1" t="s">
        <v>52</v>
      </c>
      <c r="AM40" s="1"/>
      <c r="AN40" s="1" t="s">
        <v>109</v>
      </c>
      <c r="AO40" s="1">
        <v>30</v>
      </c>
      <c r="AP40" s="1">
        <v>2</v>
      </c>
      <c r="AQ40" s="1" t="s">
        <v>47</v>
      </c>
      <c r="AS40" s="1" t="s">
        <v>48</v>
      </c>
      <c r="AT40" s="1">
        <v>5</v>
      </c>
      <c r="AU40" s="1">
        <v>5</v>
      </c>
      <c r="AV40" s="1">
        <v>10</v>
      </c>
    </row>
    <row r="41" spans="1:49" ht="15.75" customHeight="1" x14ac:dyDescent="0.25">
      <c r="A41" s="2">
        <v>44902.714311747681</v>
      </c>
      <c r="B41" s="1" t="s">
        <v>35</v>
      </c>
      <c r="C41" s="1">
        <v>1996</v>
      </c>
      <c r="D41" s="1" t="s">
        <v>36</v>
      </c>
      <c r="E41" s="1" t="s">
        <v>66</v>
      </c>
      <c r="F41" s="1" t="s">
        <v>150</v>
      </c>
      <c r="G41" s="1" t="s">
        <v>39</v>
      </c>
      <c r="H41" s="1">
        <v>12</v>
      </c>
      <c r="I41" s="1" t="s">
        <v>62</v>
      </c>
      <c r="J41" s="7">
        <v>111</v>
      </c>
      <c r="K41" s="11" t="s">
        <v>69</v>
      </c>
      <c r="L41" s="1" t="s">
        <v>42</v>
      </c>
      <c r="M41" s="1" t="s">
        <v>43</v>
      </c>
      <c r="AK41" s="1" t="s">
        <v>44</v>
      </c>
      <c r="AL41" s="1" t="s">
        <v>52</v>
      </c>
      <c r="AM41" s="1"/>
      <c r="AN41" s="1" t="s">
        <v>88</v>
      </c>
      <c r="AO41" s="1">
        <v>60</v>
      </c>
      <c r="AP41" s="1">
        <v>13</v>
      </c>
      <c r="AQ41" s="1" t="s">
        <v>47</v>
      </c>
      <c r="AS41" s="1" t="s">
        <v>172</v>
      </c>
      <c r="AT41" s="1">
        <v>5</v>
      </c>
      <c r="AU41" s="1">
        <v>5</v>
      </c>
      <c r="AV41" s="1">
        <v>10</v>
      </c>
    </row>
    <row r="42" spans="1:49" ht="15.75" customHeight="1" x14ac:dyDescent="0.25">
      <c r="A42" s="2">
        <v>44902.73452528935</v>
      </c>
      <c r="B42" s="1" t="s">
        <v>35</v>
      </c>
      <c r="C42" s="1">
        <v>2002</v>
      </c>
      <c r="D42" s="1" t="s">
        <v>36</v>
      </c>
      <c r="E42" s="1" t="s">
        <v>76</v>
      </c>
      <c r="F42" s="1" t="s">
        <v>117</v>
      </c>
      <c r="G42" s="1" t="s">
        <v>39</v>
      </c>
      <c r="H42" s="1">
        <v>9</v>
      </c>
      <c r="I42" s="1" t="s">
        <v>62</v>
      </c>
      <c r="J42" s="7">
        <v>111</v>
      </c>
      <c r="K42" s="11" t="s">
        <v>69</v>
      </c>
      <c r="L42" s="1" t="s">
        <v>42</v>
      </c>
      <c r="M42" s="1" t="s">
        <v>43</v>
      </c>
      <c r="AK42" s="1" t="s">
        <v>44</v>
      </c>
      <c r="AL42" s="1" t="s">
        <v>47</v>
      </c>
      <c r="AM42" s="1"/>
      <c r="AN42" s="1" t="s">
        <v>109</v>
      </c>
      <c r="AO42" s="1">
        <v>12</v>
      </c>
      <c r="AP42" s="1">
        <v>1</v>
      </c>
      <c r="AQ42" s="1" t="s">
        <v>47</v>
      </c>
      <c r="AS42" s="1" t="s">
        <v>48</v>
      </c>
      <c r="AT42" s="1">
        <v>3</v>
      </c>
      <c r="AU42" s="1">
        <v>3</v>
      </c>
      <c r="AV42" s="1">
        <v>8</v>
      </c>
    </row>
    <row r="43" spans="1:49" ht="15.75" customHeight="1" x14ac:dyDescent="0.25">
      <c r="A43" s="2">
        <v>44902.761907152773</v>
      </c>
      <c r="B43" s="1" t="s">
        <v>35</v>
      </c>
      <c r="C43" s="1">
        <v>1995</v>
      </c>
      <c r="D43" s="1" t="s">
        <v>36</v>
      </c>
      <c r="E43" s="1" t="s">
        <v>66</v>
      </c>
      <c r="F43" s="1" t="s">
        <v>124</v>
      </c>
      <c r="G43" s="1" t="s">
        <v>173</v>
      </c>
      <c r="H43" s="1">
        <v>60</v>
      </c>
      <c r="I43" s="1" t="s">
        <v>56</v>
      </c>
      <c r="J43" s="7">
        <v>11</v>
      </c>
      <c r="K43" s="11" t="s">
        <v>41</v>
      </c>
      <c r="L43" s="1" t="s">
        <v>42</v>
      </c>
      <c r="M43" s="1" t="s">
        <v>43</v>
      </c>
      <c r="AK43" s="1" t="s">
        <v>51</v>
      </c>
      <c r="AL43" s="1" t="s">
        <v>52</v>
      </c>
      <c r="AM43" s="1"/>
      <c r="AN43" s="1" t="s">
        <v>109</v>
      </c>
      <c r="AO43" s="1">
        <v>150</v>
      </c>
      <c r="AP43" s="1">
        <v>24</v>
      </c>
      <c r="AQ43" s="1" t="s">
        <v>42</v>
      </c>
      <c r="AR43" s="1">
        <v>3</v>
      </c>
      <c r="AS43" s="1" t="s">
        <v>48</v>
      </c>
      <c r="AT43" s="1">
        <v>2</v>
      </c>
      <c r="AU43" s="1">
        <v>4</v>
      </c>
      <c r="AV43" s="1">
        <v>7</v>
      </c>
    </row>
    <row r="44" spans="1:49" ht="15.75" customHeight="1" x14ac:dyDescent="0.25">
      <c r="A44" s="2">
        <v>44902.76809759259</v>
      </c>
      <c r="B44" s="1" t="s">
        <v>35</v>
      </c>
      <c r="C44" s="1">
        <v>1977</v>
      </c>
      <c r="D44" s="1" t="s">
        <v>36</v>
      </c>
      <c r="E44" s="1" t="s">
        <v>76</v>
      </c>
      <c r="F44" s="1" t="s">
        <v>124</v>
      </c>
      <c r="G44" s="1" t="s">
        <v>39</v>
      </c>
      <c r="H44" s="4">
        <v>60</v>
      </c>
      <c r="I44" s="1" t="s">
        <v>43</v>
      </c>
      <c r="J44" s="7">
        <v>10</v>
      </c>
      <c r="K44" s="11" t="s">
        <v>175</v>
      </c>
      <c r="L44" s="1" t="s">
        <v>42</v>
      </c>
      <c r="M44" s="1" t="s">
        <v>43</v>
      </c>
      <c r="AK44" s="1" t="s">
        <v>65</v>
      </c>
      <c r="AL44" s="1" t="s">
        <v>45</v>
      </c>
      <c r="AM44" s="1"/>
      <c r="AN44" s="1" t="s">
        <v>88</v>
      </c>
      <c r="AO44" s="1">
        <v>30</v>
      </c>
      <c r="AP44" s="4">
        <v>1</v>
      </c>
      <c r="AQ44" s="1" t="s">
        <v>47</v>
      </c>
      <c r="AR44" s="1">
        <v>5</v>
      </c>
      <c r="AS44" s="1" t="s">
        <v>48</v>
      </c>
      <c r="AT44" s="1">
        <v>5</v>
      </c>
      <c r="AU44" s="1">
        <v>5</v>
      </c>
      <c r="AV44" s="1">
        <v>10</v>
      </c>
    </row>
    <row r="45" spans="1:49" ht="15.75" customHeight="1" x14ac:dyDescent="0.25">
      <c r="A45" s="2">
        <v>44902.782838807871</v>
      </c>
      <c r="B45" s="1" t="s">
        <v>95</v>
      </c>
      <c r="C45" s="1">
        <v>1988</v>
      </c>
      <c r="D45" s="1" t="s">
        <v>36</v>
      </c>
      <c r="E45" s="1" t="s">
        <v>66</v>
      </c>
      <c r="F45" s="1" t="s">
        <v>150</v>
      </c>
      <c r="G45" s="1" t="s">
        <v>39</v>
      </c>
      <c r="H45" s="4">
        <v>3</v>
      </c>
      <c r="I45" s="1" t="s">
        <v>43</v>
      </c>
      <c r="J45" s="7">
        <v>10</v>
      </c>
      <c r="K45" s="11" t="s">
        <v>69</v>
      </c>
      <c r="L45" s="1" t="s">
        <v>42</v>
      </c>
      <c r="M45" s="1" t="s">
        <v>43</v>
      </c>
      <c r="AK45" s="1" t="s">
        <v>44</v>
      </c>
      <c r="AL45" s="1" t="s">
        <v>52</v>
      </c>
      <c r="AM45" s="1"/>
      <c r="AN45" s="1" t="s">
        <v>109</v>
      </c>
      <c r="AO45" s="1">
        <v>10</v>
      </c>
      <c r="AP45" s="1">
        <v>0.5</v>
      </c>
      <c r="AQ45" s="1" t="s">
        <v>47</v>
      </c>
      <c r="AR45" s="1">
        <v>1</v>
      </c>
      <c r="AS45" s="1" t="s">
        <v>48</v>
      </c>
      <c r="AT45" s="1">
        <v>5</v>
      </c>
      <c r="AU45" s="1">
        <v>5</v>
      </c>
      <c r="AV45" s="1">
        <v>10</v>
      </c>
    </row>
    <row r="46" spans="1:49" ht="15.75" customHeight="1" x14ac:dyDescent="0.25">
      <c r="A46" s="2">
        <v>44902.817336678243</v>
      </c>
      <c r="B46" s="1" t="s">
        <v>35</v>
      </c>
      <c r="C46" s="1">
        <v>1999</v>
      </c>
      <c r="D46" s="1" t="s">
        <v>36</v>
      </c>
      <c r="E46" s="1" t="s">
        <v>66</v>
      </c>
      <c r="F46" s="1" t="s">
        <v>87</v>
      </c>
      <c r="G46" s="1" t="s">
        <v>39</v>
      </c>
      <c r="H46" s="1">
        <v>24</v>
      </c>
      <c r="I46" s="1" t="s">
        <v>63</v>
      </c>
      <c r="J46" s="7">
        <v>100</v>
      </c>
      <c r="K46" s="11" t="s">
        <v>69</v>
      </c>
      <c r="L46" s="1" t="s">
        <v>42</v>
      </c>
      <c r="M46" s="1" t="s">
        <v>63</v>
      </c>
      <c r="Y46" s="1" t="s">
        <v>44</v>
      </c>
      <c r="Z46" s="1" t="s">
        <v>47</v>
      </c>
      <c r="AA46" s="1" t="s">
        <v>64</v>
      </c>
      <c r="AB46" s="1">
        <v>20</v>
      </c>
      <c r="AC46" s="1">
        <v>2</v>
      </c>
      <c r="AD46" s="1">
        <v>1</v>
      </c>
      <c r="AE46" s="1" t="s">
        <v>47</v>
      </c>
      <c r="AF46" s="1">
        <v>1</v>
      </c>
      <c r="AG46" s="1" t="s">
        <v>48</v>
      </c>
      <c r="AH46" s="1">
        <v>4</v>
      </c>
      <c r="AI46" s="1">
        <v>8</v>
      </c>
    </row>
    <row r="47" spans="1:49" ht="15.75" customHeight="1" x14ac:dyDescent="0.25">
      <c r="A47" s="2">
        <v>44902.834273425928</v>
      </c>
      <c r="B47" s="1" t="s">
        <v>95</v>
      </c>
      <c r="C47" s="1">
        <v>1977</v>
      </c>
      <c r="D47" s="1" t="s">
        <v>36</v>
      </c>
      <c r="E47" s="1" t="s">
        <v>66</v>
      </c>
      <c r="F47" s="1" t="s">
        <v>117</v>
      </c>
      <c r="G47" s="1" t="s">
        <v>39</v>
      </c>
      <c r="H47" s="1">
        <v>10</v>
      </c>
      <c r="I47" s="1" t="s">
        <v>62</v>
      </c>
      <c r="J47" s="7">
        <v>111</v>
      </c>
      <c r="K47" s="11" t="s">
        <v>41</v>
      </c>
      <c r="L47" s="1" t="s">
        <v>42</v>
      </c>
      <c r="M47" s="1" t="s">
        <v>43</v>
      </c>
      <c r="AK47" s="1" t="s">
        <v>44</v>
      </c>
      <c r="AL47" s="1" t="s">
        <v>52</v>
      </c>
      <c r="AM47" s="1"/>
      <c r="AN47" s="1" t="s">
        <v>156</v>
      </c>
      <c r="AO47" s="1">
        <v>200</v>
      </c>
      <c r="AP47" s="1">
        <v>22</v>
      </c>
      <c r="AQ47" s="1" t="s">
        <v>42</v>
      </c>
      <c r="AR47" s="1">
        <v>1</v>
      </c>
      <c r="AS47" s="1" t="s">
        <v>48</v>
      </c>
      <c r="AT47" s="1">
        <v>4</v>
      </c>
      <c r="AU47" s="1">
        <v>3</v>
      </c>
      <c r="AV47" s="1">
        <v>7</v>
      </c>
    </row>
    <row r="48" spans="1:49" ht="15.75" customHeight="1" x14ac:dyDescent="0.25">
      <c r="A48" s="2">
        <v>44902.851284594908</v>
      </c>
      <c r="B48" s="1" t="s">
        <v>35</v>
      </c>
      <c r="C48" s="1">
        <v>1983</v>
      </c>
      <c r="D48" s="1" t="s">
        <v>106</v>
      </c>
      <c r="E48" s="1" t="s">
        <v>66</v>
      </c>
      <c r="F48" s="1" t="s">
        <v>82</v>
      </c>
      <c r="G48" s="1" t="s">
        <v>39</v>
      </c>
      <c r="H48" s="1">
        <v>66</v>
      </c>
      <c r="I48" s="1" t="s">
        <v>62</v>
      </c>
      <c r="J48" s="7">
        <v>111</v>
      </c>
      <c r="K48" s="11" t="s">
        <v>57</v>
      </c>
      <c r="L48" s="1" t="s">
        <v>42</v>
      </c>
      <c r="M48" s="1" t="s">
        <v>43</v>
      </c>
      <c r="AK48" s="1" t="s">
        <v>70</v>
      </c>
      <c r="AL48" s="1" t="s">
        <v>52</v>
      </c>
      <c r="AM48" s="1"/>
      <c r="AN48" s="1" t="s">
        <v>156</v>
      </c>
      <c r="AO48" s="1">
        <v>250</v>
      </c>
      <c r="AP48" s="1">
        <v>72</v>
      </c>
      <c r="AQ48" s="1" t="s">
        <v>47</v>
      </c>
      <c r="AS48" s="1" t="s">
        <v>48</v>
      </c>
      <c r="AT48" s="1">
        <v>5</v>
      </c>
      <c r="AU48" s="1">
        <v>4</v>
      </c>
      <c r="AV48" s="1">
        <v>8</v>
      </c>
    </row>
    <row r="49" spans="1:49" ht="15.75" customHeight="1" x14ac:dyDescent="0.25">
      <c r="A49" s="2">
        <v>44902.874179270832</v>
      </c>
      <c r="B49" s="1" t="s">
        <v>35</v>
      </c>
      <c r="C49" s="1">
        <v>1999</v>
      </c>
      <c r="D49" s="1" t="s">
        <v>36</v>
      </c>
      <c r="E49" s="1" t="s">
        <v>76</v>
      </c>
      <c r="F49" s="1" t="s">
        <v>152</v>
      </c>
      <c r="G49" s="1" t="s">
        <v>39</v>
      </c>
      <c r="H49" s="1">
        <v>4</v>
      </c>
      <c r="I49" s="1" t="s">
        <v>40</v>
      </c>
      <c r="J49" s="7">
        <v>110</v>
      </c>
      <c r="K49" s="11" t="s">
        <v>41</v>
      </c>
      <c r="L49" s="1" t="s">
        <v>42</v>
      </c>
      <c r="M49" s="1" t="s">
        <v>43</v>
      </c>
      <c r="AK49" s="1" t="s">
        <v>155</v>
      </c>
      <c r="AL49" s="1" t="s">
        <v>52</v>
      </c>
      <c r="AM49" s="1"/>
      <c r="AN49" s="1" t="s">
        <v>109</v>
      </c>
      <c r="AO49" s="1">
        <v>180</v>
      </c>
      <c r="AP49" s="1">
        <v>21</v>
      </c>
      <c r="AQ49" s="1" t="s">
        <v>47</v>
      </c>
      <c r="AS49" s="1" t="s">
        <v>91</v>
      </c>
      <c r="AT49" s="1">
        <v>3</v>
      </c>
      <c r="AU49" s="1">
        <v>3</v>
      </c>
      <c r="AV49" s="1">
        <v>10</v>
      </c>
    </row>
    <row r="50" spans="1:49" ht="15.75" customHeight="1" x14ac:dyDescent="0.25">
      <c r="A50" s="2">
        <v>44902.875023530098</v>
      </c>
      <c r="B50" s="1" t="s">
        <v>95</v>
      </c>
      <c r="C50" s="1">
        <v>1983</v>
      </c>
      <c r="D50" s="1" t="s">
        <v>36</v>
      </c>
      <c r="E50" s="1" t="s">
        <v>66</v>
      </c>
      <c r="F50" s="1" t="s">
        <v>124</v>
      </c>
      <c r="G50" s="1" t="s">
        <v>39</v>
      </c>
      <c r="H50" s="4">
        <v>60</v>
      </c>
      <c r="I50" s="1" t="s">
        <v>62</v>
      </c>
      <c r="J50" s="7">
        <v>111</v>
      </c>
      <c r="K50" s="11" t="s">
        <v>57</v>
      </c>
      <c r="L50" s="1" t="s">
        <v>42</v>
      </c>
      <c r="M50" s="1" t="s">
        <v>63</v>
      </c>
      <c r="Y50" s="1" t="s">
        <v>155</v>
      </c>
      <c r="Z50" s="1" t="s">
        <v>52</v>
      </c>
      <c r="AA50" s="1" t="s">
        <v>78</v>
      </c>
      <c r="AB50" s="4">
        <v>120</v>
      </c>
      <c r="AC50" s="4">
        <v>24</v>
      </c>
      <c r="AD50" s="1">
        <v>5</v>
      </c>
      <c r="AE50" s="1" t="s">
        <v>85</v>
      </c>
      <c r="AF50" s="1">
        <v>5</v>
      </c>
      <c r="AG50" s="1" t="s">
        <v>48</v>
      </c>
      <c r="AH50" s="1">
        <v>4</v>
      </c>
      <c r="AI50" s="1">
        <v>9</v>
      </c>
      <c r="AP50" s="5"/>
    </row>
    <row r="51" spans="1:49" ht="15.75" customHeight="1" x14ac:dyDescent="0.25">
      <c r="A51" s="2">
        <v>44902.938347222225</v>
      </c>
      <c r="B51" s="1" t="s">
        <v>35</v>
      </c>
      <c r="C51" s="1">
        <v>2003</v>
      </c>
      <c r="D51" s="1" t="s">
        <v>80</v>
      </c>
      <c r="E51" s="1" t="s">
        <v>76</v>
      </c>
      <c r="F51" s="1" t="s">
        <v>152</v>
      </c>
      <c r="G51" s="1" t="s">
        <v>39</v>
      </c>
      <c r="H51" s="1">
        <v>2.5</v>
      </c>
      <c r="I51" s="1" t="s">
        <v>43</v>
      </c>
      <c r="J51" s="7">
        <v>10</v>
      </c>
      <c r="K51" s="11" t="s">
        <v>41</v>
      </c>
      <c r="L51" s="1" t="s">
        <v>42</v>
      </c>
      <c r="M51" s="1" t="s">
        <v>43</v>
      </c>
      <c r="AK51" s="1" t="s">
        <v>70</v>
      </c>
      <c r="AL51" s="1" t="s">
        <v>52</v>
      </c>
      <c r="AM51" s="1"/>
      <c r="AN51" s="1" t="s">
        <v>59</v>
      </c>
      <c r="AO51" s="1">
        <v>30</v>
      </c>
      <c r="AP51" s="1">
        <v>1</v>
      </c>
      <c r="AQ51" s="1" t="s">
        <v>47</v>
      </c>
      <c r="AS51" s="1" t="s">
        <v>48</v>
      </c>
      <c r="AT51" s="1">
        <v>4</v>
      </c>
      <c r="AU51" s="1">
        <v>5</v>
      </c>
      <c r="AV51" s="1">
        <v>5</v>
      </c>
    </row>
    <row r="52" spans="1:49" ht="15.75" customHeight="1" x14ac:dyDescent="0.25">
      <c r="A52" s="2">
        <v>44902.971096932873</v>
      </c>
      <c r="B52" s="1" t="s">
        <v>35</v>
      </c>
      <c r="C52" s="1">
        <v>2003</v>
      </c>
      <c r="D52" s="1" t="s">
        <v>36</v>
      </c>
      <c r="E52" s="1" t="s">
        <v>76</v>
      </c>
      <c r="F52" s="1" t="s">
        <v>38</v>
      </c>
      <c r="G52" s="1" t="s">
        <v>39</v>
      </c>
      <c r="H52" s="1">
        <v>2</v>
      </c>
      <c r="I52" s="1" t="s">
        <v>63</v>
      </c>
      <c r="J52" s="7">
        <v>100</v>
      </c>
      <c r="K52" s="11" t="s">
        <v>69</v>
      </c>
      <c r="L52" s="1" t="s">
        <v>42</v>
      </c>
      <c r="M52" s="1" t="s">
        <v>63</v>
      </c>
      <c r="Y52" s="1" t="s">
        <v>58</v>
      </c>
      <c r="Z52" s="1" t="s">
        <v>52</v>
      </c>
      <c r="AA52" s="1" t="s">
        <v>64</v>
      </c>
      <c r="AB52" s="1">
        <v>20</v>
      </c>
      <c r="AC52" s="1">
        <v>1</v>
      </c>
      <c r="AD52" s="1">
        <v>5</v>
      </c>
      <c r="AE52" s="1" t="s">
        <v>47</v>
      </c>
      <c r="AF52" s="1">
        <v>5</v>
      </c>
      <c r="AG52" s="1" t="s">
        <v>48</v>
      </c>
      <c r="AH52" s="1">
        <v>5</v>
      </c>
      <c r="AI52" s="1">
        <v>10</v>
      </c>
    </row>
    <row r="53" spans="1:49" ht="15.75" customHeight="1" x14ac:dyDescent="0.25">
      <c r="A53" s="2">
        <v>44903.00841800926</v>
      </c>
      <c r="B53" s="1" t="s">
        <v>35</v>
      </c>
      <c r="C53" s="1">
        <v>1976</v>
      </c>
      <c r="D53" s="1" t="s">
        <v>106</v>
      </c>
      <c r="E53" s="1" t="s">
        <v>37</v>
      </c>
      <c r="F53" s="1" t="s">
        <v>124</v>
      </c>
      <c r="G53" s="1" t="s">
        <v>39</v>
      </c>
      <c r="H53" s="1">
        <v>10</v>
      </c>
      <c r="I53" s="1" t="s">
        <v>43</v>
      </c>
      <c r="J53" s="7">
        <v>10</v>
      </c>
      <c r="K53" s="11" t="s">
        <v>41</v>
      </c>
      <c r="L53" s="1" t="s">
        <v>42</v>
      </c>
      <c r="M53" s="1" t="s">
        <v>43</v>
      </c>
      <c r="AK53" s="1" t="s">
        <v>70</v>
      </c>
      <c r="AL53" s="1" t="s">
        <v>52</v>
      </c>
      <c r="AM53" s="1"/>
      <c r="AN53" s="1" t="s">
        <v>181</v>
      </c>
      <c r="AO53" s="1">
        <v>500</v>
      </c>
      <c r="AP53" s="1">
        <v>23</v>
      </c>
      <c r="AQ53" s="1" t="s">
        <v>47</v>
      </c>
      <c r="AS53" s="1" t="s">
        <v>48</v>
      </c>
      <c r="AT53" s="1">
        <v>4</v>
      </c>
      <c r="AU53" s="1">
        <v>4</v>
      </c>
      <c r="AV53" s="1">
        <v>9</v>
      </c>
      <c r="AW53" s="1" t="s">
        <v>182</v>
      </c>
    </row>
    <row r="54" spans="1:49" ht="15.75" customHeight="1" x14ac:dyDescent="0.25">
      <c r="A54" s="2">
        <v>44903.319869340281</v>
      </c>
      <c r="B54" s="1" t="s">
        <v>35</v>
      </c>
      <c r="C54" s="4">
        <v>2001</v>
      </c>
      <c r="D54" s="1" t="s">
        <v>36</v>
      </c>
      <c r="E54" s="1" t="s">
        <v>76</v>
      </c>
      <c r="F54" s="1" t="s">
        <v>82</v>
      </c>
      <c r="G54" s="1" t="s">
        <v>39</v>
      </c>
      <c r="H54" s="1">
        <v>13</v>
      </c>
      <c r="I54" s="1" t="s">
        <v>40</v>
      </c>
      <c r="J54" s="7">
        <v>110</v>
      </c>
      <c r="K54" s="11" t="s">
        <v>57</v>
      </c>
      <c r="L54" s="1" t="s">
        <v>42</v>
      </c>
      <c r="M54" s="1" t="s">
        <v>63</v>
      </c>
      <c r="Y54" s="1" t="s">
        <v>140</v>
      </c>
      <c r="Z54" s="1" t="s">
        <v>52</v>
      </c>
      <c r="AA54" s="1" t="s">
        <v>71</v>
      </c>
      <c r="AB54" s="1">
        <v>400</v>
      </c>
      <c r="AC54" s="1">
        <v>23</v>
      </c>
      <c r="AD54" s="1">
        <v>3</v>
      </c>
      <c r="AE54" s="1" t="s">
        <v>47</v>
      </c>
      <c r="AF54" s="1">
        <v>3</v>
      </c>
      <c r="AG54" s="1" t="s">
        <v>48</v>
      </c>
      <c r="AH54" s="1">
        <v>3</v>
      </c>
      <c r="AI54" s="1">
        <v>8</v>
      </c>
    </row>
    <row r="55" spans="1:49" ht="15.75" customHeight="1" x14ac:dyDescent="0.25">
      <c r="A55" s="2">
        <v>44903.385400694446</v>
      </c>
      <c r="B55" s="1" t="s">
        <v>35</v>
      </c>
      <c r="C55" s="1">
        <v>2000</v>
      </c>
      <c r="D55" s="1" t="s">
        <v>80</v>
      </c>
      <c r="E55" s="1" t="s">
        <v>76</v>
      </c>
      <c r="F55" s="1" t="s">
        <v>89</v>
      </c>
      <c r="G55" s="1" t="s">
        <v>39</v>
      </c>
      <c r="H55" s="1">
        <v>14</v>
      </c>
      <c r="I55" s="1" t="s">
        <v>62</v>
      </c>
      <c r="J55" s="7">
        <v>111</v>
      </c>
      <c r="K55" s="11" t="s">
        <v>41</v>
      </c>
      <c r="L55" s="1" t="s">
        <v>42</v>
      </c>
      <c r="M55" s="1" t="s">
        <v>43</v>
      </c>
      <c r="AK55" s="1" t="s">
        <v>44</v>
      </c>
      <c r="AL55" s="1" t="s">
        <v>45</v>
      </c>
      <c r="AM55" s="1"/>
      <c r="AN55" s="1" t="s">
        <v>184</v>
      </c>
      <c r="AO55" s="1">
        <v>230</v>
      </c>
      <c r="AP55" s="1">
        <v>22</v>
      </c>
      <c r="AQ55" s="1" t="s">
        <v>47</v>
      </c>
      <c r="AR55" s="1">
        <v>1</v>
      </c>
      <c r="AS55" s="1" t="s">
        <v>48</v>
      </c>
      <c r="AT55" s="1">
        <v>1</v>
      </c>
      <c r="AU55" s="1">
        <v>3</v>
      </c>
      <c r="AV55" s="1">
        <v>7</v>
      </c>
    </row>
    <row r="56" spans="1:49" ht="15.75" customHeight="1" x14ac:dyDescent="0.25">
      <c r="A56" s="2">
        <v>44903.432522002317</v>
      </c>
      <c r="B56" s="1" t="s">
        <v>35</v>
      </c>
      <c r="C56" s="1">
        <v>1995</v>
      </c>
      <c r="D56" s="1" t="s">
        <v>36</v>
      </c>
      <c r="E56" s="1" t="s">
        <v>37</v>
      </c>
      <c r="F56" s="1" t="s">
        <v>185</v>
      </c>
      <c r="G56" s="1" t="s">
        <v>39</v>
      </c>
      <c r="H56" s="1">
        <v>60</v>
      </c>
      <c r="I56" s="1" t="s">
        <v>43</v>
      </c>
      <c r="J56" s="7">
        <v>10</v>
      </c>
      <c r="K56" s="11" t="s">
        <v>69</v>
      </c>
      <c r="L56" s="1" t="s">
        <v>42</v>
      </c>
      <c r="M56" s="1" t="s">
        <v>43</v>
      </c>
      <c r="AK56" s="1" t="s">
        <v>101</v>
      </c>
      <c r="AL56" s="1" t="s">
        <v>45</v>
      </c>
      <c r="AM56" s="1"/>
      <c r="AN56" s="1" t="s">
        <v>186</v>
      </c>
      <c r="AO56" s="1">
        <v>350</v>
      </c>
      <c r="AP56" s="1">
        <v>72</v>
      </c>
      <c r="AQ56" s="1" t="s">
        <v>47</v>
      </c>
      <c r="AS56" s="1" t="s">
        <v>48</v>
      </c>
      <c r="AT56" s="1">
        <v>5</v>
      </c>
      <c r="AU56" s="1">
        <v>4</v>
      </c>
      <c r="AV56" s="1">
        <v>8</v>
      </c>
    </row>
    <row r="57" spans="1:49" ht="15.75" customHeight="1" x14ac:dyDescent="0.25">
      <c r="A57" s="2">
        <v>44903.452261689818</v>
      </c>
      <c r="B57" s="1" t="s">
        <v>35</v>
      </c>
      <c r="C57" s="1">
        <v>1993</v>
      </c>
      <c r="D57" s="1" t="s">
        <v>36</v>
      </c>
      <c r="E57" s="1" t="s">
        <v>66</v>
      </c>
      <c r="F57" s="1" t="s">
        <v>187</v>
      </c>
      <c r="G57" s="1" t="s">
        <v>188</v>
      </c>
      <c r="H57" s="4">
        <v>49</v>
      </c>
      <c r="I57" s="1" t="s">
        <v>43</v>
      </c>
      <c r="J57" s="7">
        <v>10</v>
      </c>
      <c r="K57" s="11" t="s">
        <v>69</v>
      </c>
      <c r="L57" s="1" t="s">
        <v>42</v>
      </c>
      <c r="M57" s="1" t="s">
        <v>43</v>
      </c>
      <c r="AK57" s="1" t="s">
        <v>155</v>
      </c>
      <c r="AL57" s="1" t="s">
        <v>52</v>
      </c>
      <c r="AM57" s="1"/>
      <c r="AN57" s="1" t="s">
        <v>156</v>
      </c>
      <c r="AO57" s="1">
        <v>160</v>
      </c>
      <c r="AP57" s="4">
        <v>30</v>
      </c>
      <c r="AQ57" s="1" t="s">
        <v>42</v>
      </c>
      <c r="AR57" s="1">
        <v>1</v>
      </c>
      <c r="AS57" s="1" t="s">
        <v>48</v>
      </c>
      <c r="AT57" s="1">
        <v>5</v>
      </c>
      <c r="AU57" s="1">
        <v>4</v>
      </c>
      <c r="AV57" s="1">
        <v>9</v>
      </c>
      <c r="AW57" s="1" t="s">
        <v>192</v>
      </c>
    </row>
    <row r="58" spans="1:49" ht="15.75" customHeight="1" x14ac:dyDescent="0.25">
      <c r="A58" s="2">
        <v>44903.479479085647</v>
      </c>
      <c r="B58" s="1" t="s">
        <v>35</v>
      </c>
      <c r="C58" s="1">
        <v>1978</v>
      </c>
      <c r="D58" s="1" t="s">
        <v>36</v>
      </c>
      <c r="E58" s="1" t="s">
        <v>76</v>
      </c>
      <c r="F58" s="1" t="s">
        <v>193</v>
      </c>
      <c r="G58" s="1" t="s">
        <v>39</v>
      </c>
      <c r="H58" s="4" t="s">
        <v>194</v>
      </c>
      <c r="I58" s="1" t="s">
        <v>43</v>
      </c>
      <c r="J58" s="7">
        <v>10</v>
      </c>
      <c r="K58" s="11" t="s">
        <v>195</v>
      </c>
      <c r="L58" s="1" t="s">
        <v>42</v>
      </c>
      <c r="M58" s="1" t="s">
        <v>43</v>
      </c>
      <c r="AK58" s="1" t="s">
        <v>51</v>
      </c>
      <c r="AL58" s="1" t="s">
        <v>47</v>
      </c>
      <c r="AM58" s="1"/>
      <c r="AN58" s="1" t="s">
        <v>88</v>
      </c>
      <c r="AO58" s="1">
        <v>50</v>
      </c>
      <c r="AP58" s="1">
        <v>2</v>
      </c>
      <c r="AQ58" s="1" t="s">
        <v>47</v>
      </c>
      <c r="AS58" s="1" t="s">
        <v>48</v>
      </c>
      <c r="AT58" s="1">
        <v>1</v>
      </c>
      <c r="AU58" s="1">
        <v>5</v>
      </c>
      <c r="AV58" s="1">
        <v>10</v>
      </c>
      <c r="AW58" s="1" t="s">
        <v>196</v>
      </c>
    </row>
    <row r="59" spans="1:49" ht="15.75" customHeight="1" x14ac:dyDescent="0.25">
      <c r="A59" s="2">
        <v>44903.482471550931</v>
      </c>
      <c r="B59" s="1" t="s">
        <v>95</v>
      </c>
      <c r="C59" s="1">
        <v>1998</v>
      </c>
      <c r="D59" s="1" t="s">
        <v>36</v>
      </c>
      <c r="E59" s="1" t="s">
        <v>76</v>
      </c>
      <c r="F59" s="1" t="s">
        <v>152</v>
      </c>
      <c r="G59" s="1" t="s">
        <v>39</v>
      </c>
      <c r="H59" s="4">
        <v>36</v>
      </c>
      <c r="I59" s="1" t="s">
        <v>84</v>
      </c>
      <c r="J59" s="7">
        <v>101</v>
      </c>
      <c r="K59" s="11" t="s">
        <v>57</v>
      </c>
      <c r="L59" s="1" t="s">
        <v>42</v>
      </c>
      <c r="M59" s="1" t="s">
        <v>63</v>
      </c>
      <c r="Y59" s="1" t="s">
        <v>51</v>
      </c>
      <c r="Z59" s="1" t="s">
        <v>47</v>
      </c>
      <c r="AA59" s="1" t="s">
        <v>125</v>
      </c>
      <c r="AB59" s="4">
        <v>300</v>
      </c>
      <c r="AC59" s="4">
        <v>72</v>
      </c>
      <c r="AD59" s="1">
        <v>5</v>
      </c>
      <c r="AE59" s="1" t="s">
        <v>47</v>
      </c>
      <c r="AG59" s="1" t="s">
        <v>48</v>
      </c>
      <c r="AH59" s="1">
        <v>3</v>
      </c>
      <c r="AI59" s="1">
        <v>9</v>
      </c>
    </row>
    <row r="60" spans="1:49" ht="15.75" customHeight="1" x14ac:dyDescent="0.25">
      <c r="A60" s="2">
        <v>44903.795918530093</v>
      </c>
      <c r="B60" s="1" t="s">
        <v>95</v>
      </c>
      <c r="C60" s="1">
        <v>1988</v>
      </c>
      <c r="D60" s="1" t="s">
        <v>36</v>
      </c>
      <c r="E60" s="1" t="s">
        <v>66</v>
      </c>
      <c r="F60" s="1" t="s">
        <v>67</v>
      </c>
      <c r="G60" s="1" t="s">
        <v>39</v>
      </c>
      <c r="H60" s="4">
        <v>12</v>
      </c>
      <c r="I60" s="1" t="s">
        <v>84</v>
      </c>
      <c r="J60" s="7">
        <v>101</v>
      </c>
      <c r="K60" s="11" t="s">
        <v>69</v>
      </c>
      <c r="L60" s="1" t="s">
        <v>42</v>
      </c>
      <c r="M60" s="1" t="s">
        <v>63</v>
      </c>
      <c r="Y60" s="1" t="s">
        <v>70</v>
      </c>
      <c r="Z60" s="1" t="s">
        <v>47</v>
      </c>
      <c r="AA60" s="1" t="s">
        <v>71</v>
      </c>
      <c r="AB60" s="4">
        <v>40</v>
      </c>
      <c r="AC60" s="1">
        <v>4</v>
      </c>
      <c r="AD60" s="1">
        <v>5</v>
      </c>
      <c r="AE60" s="1" t="s">
        <v>203</v>
      </c>
      <c r="AF60" s="1">
        <v>3</v>
      </c>
      <c r="AG60" s="1" t="s">
        <v>48</v>
      </c>
      <c r="AH60" s="1">
        <v>4</v>
      </c>
      <c r="AI60" s="1">
        <v>10</v>
      </c>
      <c r="AJ60" s="1" t="s">
        <v>204</v>
      </c>
    </row>
    <row r="61" spans="1:49" ht="15.75" customHeight="1" x14ac:dyDescent="0.25">
      <c r="A61" s="2">
        <v>44903.826277476852</v>
      </c>
      <c r="B61" s="1" t="s">
        <v>35</v>
      </c>
      <c r="C61" s="1">
        <v>2001</v>
      </c>
      <c r="D61" s="1" t="s">
        <v>36</v>
      </c>
      <c r="E61" s="1" t="s">
        <v>76</v>
      </c>
      <c r="F61" s="1" t="s">
        <v>82</v>
      </c>
      <c r="G61" s="1" t="s">
        <v>39</v>
      </c>
      <c r="H61" s="1">
        <v>30</v>
      </c>
      <c r="I61" s="1" t="s">
        <v>43</v>
      </c>
      <c r="J61" s="7">
        <v>10</v>
      </c>
      <c r="K61" s="11" t="s">
        <v>57</v>
      </c>
      <c r="L61" s="1" t="s">
        <v>42</v>
      </c>
      <c r="M61" s="1" t="s">
        <v>43</v>
      </c>
      <c r="AK61" s="1" t="s">
        <v>58</v>
      </c>
      <c r="AL61" s="1" t="s">
        <v>52</v>
      </c>
      <c r="AM61" s="1"/>
      <c r="AN61" s="1" t="s">
        <v>59</v>
      </c>
      <c r="AO61" s="1">
        <v>10</v>
      </c>
      <c r="AP61" s="1">
        <v>0.5</v>
      </c>
      <c r="AQ61" s="1" t="s">
        <v>47</v>
      </c>
      <c r="AS61" s="1" t="s">
        <v>48</v>
      </c>
      <c r="AT61" s="1">
        <v>5</v>
      </c>
      <c r="AU61" s="1">
        <v>4</v>
      </c>
      <c r="AV61" s="1">
        <v>7</v>
      </c>
    </row>
    <row r="62" spans="1:49" ht="15.75" customHeight="1" x14ac:dyDescent="0.25">
      <c r="A62" s="2">
        <v>44903.922750104168</v>
      </c>
      <c r="B62" s="1" t="s">
        <v>35</v>
      </c>
      <c r="C62" s="1">
        <v>2001</v>
      </c>
      <c r="D62" s="1" t="s">
        <v>36</v>
      </c>
      <c r="E62" s="1" t="s">
        <v>76</v>
      </c>
      <c r="F62" s="1" t="s">
        <v>87</v>
      </c>
      <c r="G62" s="1" t="s">
        <v>39</v>
      </c>
      <c r="H62" s="4">
        <v>24</v>
      </c>
      <c r="I62" s="1" t="s">
        <v>62</v>
      </c>
      <c r="J62" s="7">
        <v>111</v>
      </c>
      <c r="K62" s="11" t="s">
        <v>69</v>
      </c>
      <c r="L62" s="1" t="s">
        <v>42</v>
      </c>
      <c r="M62" s="1" t="s">
        <v>98</v>
      </c>
      <c r="N62" s="6" t="s">
        <v>51</v>
      </c>
      <c r="O62" s="6" t="s">
        <v>52</v>
      </c>
      <c r="P62" s="6" t="s">
        <v>78</v>
      </c>
      <c r="Q62" s="6">
        <v>10</v>
      </c>
      <c r="R62" s="6">
        <v>0.6</v>
      </c>
      <c r="S62" s="6" t="s">
        <v>47</v>
      </c>
      <c r="T62" s="6"/>
      <c r="U62" s="6" t="s">
        <v>48</v>
      </c>
      <c r="V62" s="6">
        <v>2</v>
      </c>
      <c r="W62" s="6">
        <v>8</v>
      </c>
      <c r="X62" s="6"/>
      <c r="AB62" s="4"/>
      <c r="AC62" s="4"/>
      <c r="AP62" s="4"/>
    </row>
    <row r="63" spans="1:49" ht="15.75" customHeight="1" x14ac:dyDescent="0.25">
      <c r="A63" s="2">
        <v>44904.618055474537</v>
      </c>
      <c r="B63" s="1" t="s">
        <v>95</v>
      </c>
      <c r="C63" s="1">
        <v>1993</v>
      </c>
      <c r="D63" s="1" t="s">
        <v>36</v>
      </c>
      <c r="E63" s="1" t="s">
        <v>76</v>
      </c>
      <c r="F63" s="1" t="s">
        <v>49</v>
      </c>
      <c r="G63" s="1" t="s">
        <v>39</v>
      </c>
      <c r="H63" s="4">
        <v>60</v>
      </c>
      <c r="I63" s="1" t="s">
        <v>43</v>
      </c>
      <c r="J63" s="7">
        <v>10</v>
      </c>
      <c r="K63" s="11" t="s">
        <v>57</v>
      </c>
      <c r="L63" s="1" t="s">
        <v>42</v>
      </c>
      <c r="M63" s="1" t="s">
        <v>43</v>
      </c>
      <c r="AK63" s="1" t="s">
        <v>58</v>
      </c>
      <c r="AL63" s="1" t="s">
        <v>52</v>
      </c>
      <c r="AM63" s="1"/>
      <c r="AN63" s="1" t="s">
        <v>88</v>
      </c>
      <c r="AO63" s="1">
        <v>50</v>
      </c>
      <c r="AP63" s="1">
        <v>10</v>
      </c>
      <c r="AQ63" s="1" t="s">
        <v>47</v>
      </c>
      <c r="AS63" s="1" t="s">
        <v>48</v>
      </c>
      <c r="AT63" s="1">
        <v>5</v>
      </c>
      <c r="AU63" s="1">
        <v>3</v>
      </c>
      <c r="AV63" s="1">
        <v>8</v>
      </c>
    </row>
    <row r="64" spans="1:49" ht="15.75" customHeight="1" x14ac:dyDescent="0.25">
      <c r="A64" s="2">
        <v>44904.624413530095</v>
      </c>
      <c r="B64" s="1" t="s">
        <v>35</v>
      </c>
      <c r="C64" s="1">
        <v>1973</v>
      </c>
      <c r="D64" s="1" t="s">
        <v>36</v>
      </c>
      <c r="E64" s="1" t="s">
        <v>76</v>
      </c>
      <c r="F64" s="1" t="s">
        <v>214</v>
      </c>
      <c r="G64" s="1" t="s">
        <v>215</v>
      </c>
      <c r="H64" s="1">
        <v>24</v>
      </c>
      <c r="I64" s="1" t="s">
        <v>62</v>
      </c>
      <c r="J64" s="7">
        <v>111</v>
      </c>
      <c r="K64" s="11" t="s">
        <v>216</v>
      </c>
      <c r="L64" s="1" t="s">
        <v>42</v>
      </c>
      <c r="M64" s="1" t="s">
        <v>43</v>
      </c>
      <c r="AK64" s="1" t="s">
        <v>44</v>
      </c>
      <c r="AL64" s="1" t="s">
        <v>52</v>
      </c>
      <c r="AM64" s="1"/>
      <c r="AN64" s="1" t="s">
        <v>88</v>
      </c>
      <c r="AO64" s="1">
        <v>200</v>
      </c>
      <c r="AP64" s="4">
        <v>72</v>
      </c>
      <c r="AQ64" s="1" t="s">
        <v>47</v>
      </c>
      <c r="AR64" s="1">
        <v>5</v>
      </c>
      <c r="AS64" s="1" t="s">
        <v>91</v>
      </c>
      <c r="AT64" s="1">
        <v>4</v>
      </c>
      <c r="AU64" s="1">
        <v>4</v>
      </c>
      <c r="AV64" s="1">
        <v>6</v>
      </c>
      <c r="AW64" s="1" t="s">
        <v>219</v>
      </c>
    </row>
    <row r="65" spans="1:49" ht="15.75" customHeight="1" x14ac:dyDescent="0.25">
      <c r="A65" s="2">
        <v>44904.748829884258</v>
      </c>
      <c r="B65" s="1" t="s">
        <v>35</v>
      </c>
      <c r="C65" s="1">
        <v>2001</v>
      </c>
      <c r="D65" s="1" t="s">
        <v>36</v>
      </c>
      <c r="E65" s="1" t="s">
        <v>220</v>
      </c>
      <c r="F65" s="1" t="s">
        <v>87</v>
      </c>
      <c r="G65" s="1" t="s">
        <v>39</v>
      </c>
      <c r="H65" s="1">
        <v>36</v>
      </c>
      <c r="I65" s="1" t="s">
        <v>62</v>
      </c>
      <c r="J65" s="7">
        <v>111</v>
      </c>
      <c r="K65" s="11" t="s">
        <v>69</v>
      </c>
      <c r="L65" s="1" t="s">
        <v>42</v>
      </c>
      <c r="M65" s="1" t="s">
        <v>43</v>
      </c>
      <c r="AK65" s="1" t="s">
        <v>51</v>
      </c>
      <c r="AL65" s="1" t="s">
        <v>74</v>
      </c>
      <c r="AM65" s="1"/>
      <c r="AN65" s="1" t="s">
        <v>109</v>
      </c>
      <c r="AO65" s="1">
        <v>50</v>
      </c>
      <c r="AP65" s="1">
        <v>2</v>
      </c>
      <c r="AQ65" s="1" t="s">
        <v>47</v>
      </c>
      <c r="AS65" s="1" t="s">
        <v>48</v>
      </c>
      <c r="AT65" s="1">
        <v>1</v>
      </c>
      <c r="AU65" s="1">
        <v>3</v>
      </c>
      <c r="AV65" s="1">
        <v>10</v>
      </c>
      <c r="AW65" s="1" t="s">
        <v>221</v>
      </c>
    </row>
    <row r="66" spans="1:49" ht="15.75" customHeight="1" x14ac:dyDescent="0.25">
      <c r="A66" s="2">
        <v>44905.324278726854</v>
      </c>
      <c r="B66" s="1" t="s">
        <v>35</v>
      </c>
      <c r="C66" s="1">
        <v>1985</v>
      </c>
      <c r="D66" s="1" t="s">
        <v>36</v>
      </c>
      <c r="E66" s="1" t="s">
        <v>66</v>
      </c>
      <c r="F66" s="1" t="s">
        <v>161</v>
      </c>
      <c r="G66" s="1" t="s">
        <v>39</v>
      </c>
      <c r="H66" s="1">
        <v>72</v>
      </c>
      <c r="I66" s="1" t="s">
        <v>62</v>
      </c>
      <c r="J66" s="7">
        <v>111</v>
      </c>
      <c r="K66" s="11" t="s">
        <v>69</v>
      </c>
      <c r="L66" s="1" t="s">
        <v>42</v>
      </c>
      <c r="M66" s="1" t="s">
        <v>43</v>
      </c>
      <c r="AK66" s="1" t="s">
        <v>65</v>
      </c>
      <c r="AL66" s="1" t="s">
        <v>74</v>
      </c>
      <c r="AM66" s="1"/>
      <c r="AN66" s="1" t="s">
        <v>160</v>
      </c>
      <c r="AO66" s="1">
        <v>150</v>
      </c>
      <c r="AP66" s="1">
        <v>12</v>
      </c>
      <c r="AQ66" s="1" t="s">
        <v>47</v>
      </c>
      <c r="AS66" s="1" t="s">
        <v>48</v>
      </c>
      <c r="AT66" s="1">
        <v>5</v>
      </c>
      <c r="AU66" s="1">
        <v>5</v>
      </c>
      <c r="AV66" s="1">
        <v>8</v>
      </c>
    </row>
    <row r="67" spans="1:49" ht="15.75" customHeight="1" x14ac:dyDescent="0.25">
      <c r="A67" s="2">
        <v>44905.356757881949</v>
      </c>
      <c r="B67" s="1" t="s">
        <v>35</v>
      </c>
      <c r="C67" s="1">
        <v>1991</v>
      </c>
      <c r="D67" s="1" t="s">
        <v>36</v>
      </c>
      <c r="E67" s="1" t="s">
        <v>76</v>
      </c>
      <c r="F67" s="1" t="s">
        <v>117</v>
      </c>
      <c r="G67" s="1" t="s">
        <v>63</v>
      </c>
      <c r="H67" s="1">
        <v>25</v>
      </c>
      <c r="I67" s="1" t="s">
        <v>84</v>
      </c>
      <c r="J67" s="7">
        <v>101</v>
      </c>
      <c r="K67" s="11" t="s">
        <v>57</v>
      </c>
      <c r="L67" s="1" t="s">
        <v>42</v>
      </c>
      <c r="M67" s="1" t="s">
        <v>63</v>
      </c>
      <c r="Y67" s="1" t="s">
        <v>65</v>
      </c>
      <c r="Z67" s="1" t="s">
        <v>45</v>
      </c>
      <c r="AA67" s="1" t="s">
        <v>231</v>
      </c>
      <c r="AB67" s="1">
        <v>180</v>
      </c>
      <c r="AC67" s="1">
        <v>72</v>
      </c>
      <c r="AD67" s="1">
        <v>5</v>
      </c>
      <c r="AE67" s="1" t="s">
        <v>47</v>
      </c>
      <c r="AG67" s="1" t="s">
        <v>48</v>
      </c>
      <c r="AH67" s="1">
        <v>4</v>
      </c>
      <c r="AI67" s="1">
        <v>9</v>
      </c>
    </row>
    <row r="68" spans="1:49" ht="15.75" customHeight="1" x14ac:dyDescent="0.25">
      <c r="A68" s="2">
        <v>44914.83510009259</v>
      </c>
      <c r="B68" s="1" t="s">
        <v>35</v>
      </c>
      <c r="C68" s="1">
        <v>1998</v>
      </c>
      <c r="D68" s="1" t="s">
        <v>36</v>
      </c>
      <c r="E68" s="1" t="s">
        <v>66</v>
      </c>
      <c r="F68" s="1" t="s">
        <v>38</v>
      </c>
      <c r="G68" s="1" t="s">
        <v>39</v>
      </c>
      <c r="H68" s="1">
        <v>14</v>
      </c>
      <c r="I68" s="1" t="s">
        <v>40</v>
      </c>
      <c r="J68" s="7">
        <v>110</v>
      </c>
      <c r="K68" s="11" t="s">
        <v>57</v>
      </c>
      <c r="L68" s="1" t="s">
        <v>42</v>
      </c>
      <c r="M68" s="1" t="s">
        <v>43</v>
      </c>
      <c r="AK68" s="1" t="s">
        <v>58</v>
      </c>
      <c r="AL68" s="1" t="s">
        <v>74</v>
      </c>
      <c r="AM68" s="1"/>
      <c r="AN68" s="1" t="s">
        <v>88</v>
      </c>
      <c r="AO68" s="1">
        <v>50</v>
      </c>
      <c r="AP68" s="1">
        <v>4</v>
      </c>
      <c r="AQ68" s="1" t="s">
        <v>47</v>
      </c>
      <c r="AR68" s="1">
        <v>4</v>
      </c>
      <c r="AS68" s="1" t="s">
        <v>91</v>
      </c>
      <c r="AT68" s="1">
        <v>5</v>
      </c>
      <c r="AU68" s="1">
        <v>4</v>
      </c>
      <c r="AV68" s="1">
        <v>5</v>
      </c>
    </row>
    <row r="69" spans="1:49" ht="15.75" customHeight="1" x14ac:dyDescent="0.25">
      <c r="J69" s="7"/>
      <c r="K69" s="11"/>
    </row>
    <row r="70" spans="1:49" ht="15.75" customHeight="1" x14ac:dyDescent="0.25">
      <c r="J70" s="7"/>
      <c r="K70" s="11"/>
    </row>
    <row r="71" spans="1:49" ht="15.75" customHeight="1" x14ac:dyDescent="0.25">
      <c r="I71" s="10" t="s">
        <v>233</v>
      </c>
      <c r="J71" s="9">
        <f>COUNTIF($J$1:$J$68,1)</f>
        <v>0</v>
      </c>
      <c r="K71" s="11"/>
    </row>
    <row r="72" spans="1:49" ht="15.75" customHeight="1" x14ac:dyDescent="0.25">
      <c r="I72" s="10" t="s">
        <v>43</v>
      </c>
      <c r="J72" s="9">
        <f>COUNTIF($J$1:$J$68,10)</f>
        <v>17</v>
      </c>
      <c r="K72" s="11"/>
    </row>
    <row r="73" spans="1:49" ht="15.75" customHeight="1" x14ac:dyDescent="0.25">
      <c r="I73" s="10" t="s">
        <v>232</v>
      </c>
      <c r="J73" s="9">
        <f>COUNTIF($J$1:$J$68,100)</f>
        <v>6</v>
      </c>
      <c r="K73" s="11"/>
    </row>
    <row r="74" spans="1:49" ht="15.75" customHeight="1" x14ac:dyDescent="0.25">
      <c r="I74" s="10" t="s">
        <v>234</v>
      </c>
      <c r="J74" s="9">
        <f>COUNTIF($J$1:$J$68,11)</f>
        <v>5</v>
      </c>
      <c r="K74" s="11"/>
    </row>
    <row r="75" spans="1:49" ht="15.75" customHeight="1" x14ac:dyDescent="0.25">
      <c r="I75" s="10" t="s">
        <v>235</v>
      </c>
      <c r="J75" s="9">
        <f>COUNTIF($J$1:$J$68,110)</f>
        <v>7</v>
      </c>
      <c r="K75" s="11"/>
    </row>
    <row r="76" spans="1:49" ht="15.75" customHeight="1" x14ac:dyDescent="0.25">
      <c r="I76" s="10" t="s">
        <v>237</v>
      </c>
      <c r="J76" s="9">
        <f>COUNTIF($J$1:$J$68,101)</f>
        <v>7</v>
      </c>
      <c r="K76" s="11"/>
    </row>
    <row r="77" spans="1:49" ht="15.75" customHeight="1" x14ac:dyDescent="0.25">
      <c r="I77" s="10" t="s">
        <v>236</v>
      </c>
      <c r="J77" s="9">
        <f>COUNTIF($J$1:$J$68,111)</f>
        <v>25</v>
      </c>
      <c r="K77" s="11"/>
    </row>
    <row r="78" spans="1:49" ht="15.75" customHeight="1" x14ac:dyDescent="0.25">
      <c r="J78" s="7"/>
      <c r="K78" s="11"/>
    </row>
    <row r="79" spans="1:49" ht="15.75" customHeight="1" x14ac:dyDescent="0.25">
      <c r="J79" s="7">
        <f>SUM(J71:J78)</f>
        <v>67</v>
      </c>
      <c r="K79" s="11"/>
    </row>
    <row r="80" spans="1:49" ht="15.75" customHeight="1" x14ac:dyDescent="0.25">
      <c r="K80" s="11"/>
    </row>
    <row r="81" spans="10:11" ht="15.75" customHeight="1" x14ac:dyDescent="0.25">
      <c r="J81" s="7"/>
      <c r="K81" s="11"/>
    </row>
    <row r="82" spans="10:11" ht="15.75" customHeight="1" x14ac:dyDescent="0.25">
      <c r="J82" s="7"/>
      <c r="K82" s="11"/>
    </row>
    <row r="83" spans="10:11" ht="15.75" customHeight="1" x14ac:dyDescent="0.25">
      <c r="J83" s="7"/>
      <c r="K83" s="11"/>
    </row>
    <row r="84" spans="10:11" ht="15.75" customHeight="1" x14ac:dyDescent="0.25">
      <c r="J84" s="7"/>
      <c r="K84" s="11"/>
    </row>
    <row r="85" spans="10:11" ht="15.75" customHeight="1" x14ac:dyDescent="0.25">
      <c r="J85" s="7"/>
      <c r="K85" s="11"/>
    </row>
    <row r="86" spans="10:11" ht="15.75" customHeight="1" x14ac:dyDescent="0.25">
      <c r="J86" s="7"/>
      <c r="K86" s="11"/>
    </row>
    <row r="87" spans="10:11" ht="15.75" customHeight="1" x14ac:dyDescent="0.25">
      <c r="J87" s="7"/>
      <c r="K87" s="11"/>
    </row>
    <row r="88" spans="10:11" ht="15.75" customHeight="1" x14ac:dyDescent="0.25">
      <c r="J88" s="7"/>
      <c r="K88" s="11"/>
    </row>
    <row r="89" spans="10:11" ht="15.75" customHeight="1" x14ac:dyDescent="0.25">
      <c r="J89" s="7"/>
      <c r="K89" s="11"/>
    </row>
    <row r="90" spans="10:11" ht="15.75" customHeight="1" x14ac:dyDescent="0.25">
      <c r="J90" s="7"/>
      <c r="K90" s="11"/>
    </row>
    <row r="91" spans="10:11" ht="15.75" customHeight="1" x14ac:dyDescent="0.25">
      <c r="J91" s="7"/>
      <c r="K91" s="11"/>
    </row>
    <row r="92" spans="10:11" ht="15.75" customHeight="1" x14ac:dyDescent="0.25">
      <c r="J92" s="7"/>
      <c r="K92" s="11"/>
    </row>
    <row r="93" spans="10:11" ht="15.75" customHeight="1" x14ac:dyDescent="0.25">
      <c r="J93" s="7"/>
      <c r="K93" s="11"/>
    </row>
    <row r="94" spans="10:11" ht="15.75" customHeight="1" x14ac:dyDescent="0.25">
      <c r="J94" s="7"/>
      <c r="K94" s="11"/>
    </row>
    <row r="95" spans="10:11" ht="15.75" customHeight="1" x14ac:dyDescent="0.25">
      <c r="J95" s="7"/>
      <c r="K95" s="11"/>
    </row>
    <row r="96" spans="10:11" ht="15.75" customHeight="1" x14ac:dyDescent="0.25">
      <c r="J96" s="7"/>
      <c r="K96" s="11"/>
    </row>
    <row r="97" spans="10:11" ht="15.75" customHeight="1" x14ac:dyDescent="0.25">
      <c r="J97" s="7"/>
      <c r="K97" s="11"/>
    </row>
    <row r="98" spans="10:11" ht="15.75" customHeight="1" x14ac:dyDescent="0.25">
      <c r="J98" s="7"/>
      <c r="K98" s="11"/>
    </row>
    <row r="99" spans="10:11" ht="15.75" customHeight="1" x14ac:dyDescent="0.25">
      <c r="J99" s="7"/>
      <c r="K99" s="11"/>
    </row>
    <row r="100" spans="10:11" ht="15.75" customHeight="1" x14ac:dyDescent="0.25">
      <c r="J100" s="7"/>
      <c r="K100" s="11"/>
    </row>
    <row r="101" spans="10:11" ht="15.75" customHeight="1" x14ac:dyDescent="0.25">
      <c r="J101" s="7"/>
      <c r="K101" s="11"/>
    </row>
    <row r="102" spans="10:11" ht="15.75" customHeight="1" x14ac:dyDescent="0.25">
      <c r="J102" s="7"/>
      <c r="K102" s="11"/>
    </row>
    <row r="103" spans="10:11" ht="15.75" customHeight="1" x14ac:dyDescent="0.25">
      <c r="J103" s="7"/>
      <c r="K103" s="11"/>
    </row>
    <row r="104" spans="10:11" ht="15.75" customHeight="1" x14ac:dyDescent="0.25">
      <c r="J104" s="7"/>
      <c r="K104" s="11"/>
    </row>
    <row r="105" spans="10:11" ht="15.75" customHeight="1" x14ac:dyDescent="0.25">
      <c r="J105" s="7"/>
      <c r="K105" s="11"/>
    </row>
    <row r="106" spans="10:11" ht="15.75" customHeight="1" x14ac:dyDescent="0.25">
      <c r="J106" s="7"/>
      <c r="K106" s="11"/>
    </row>
    <row r="107" spans="10:11" ht="15.75" customHeight="1" x14ac:dyDescent="0.25">
      <c r="J107" s="7"/>
      <c r="K107" s="11"/>
    </row>
    <row r="108" spans="10:11" ht="15.75" customHeight="1" x14ac:dyDescent="0.25">
      <c r="J108" s="7"/>
      <c r="K108" s="11"/>
    </row>
    <row r="109" spans="10:11" ht="15.75" customHeight="1" x14ac:dyDescent="0.25">
      <c r="J109" s="7"/>
      <c r="K109" s="11"/>
    </row>
    <row r="110" spans="10:11" ht="15.75" customHeight="1" x14ac:dyDescent="0.25">
      <c r="J110" s="7"/>
      <c r="K110" s="11"/>
    </row>
    <row r="111" spans="10:11" ht="15.75" customHeight="1" x14ac:dyDescent="0.25">
      <c r="J111" s="7"/>
      <c r="K111" s="11"/>
    </row>
    <row r="112" spans="10:11" ht="15.75" customHeight="1" x14ac:dyDescent="0.25">
      <c r="J112" s="7"/>
      <c r="K112" s="11"/>
    </row>
    <row r="113" spans="10:11" ht="15.75" customHeight="1" x14ac:dyDescent="0.25">
      <c r="J113" s="7"/>
      <c r="K113" s="11"/>
    </row>
    <row r="114" spans="10:11" ht="15.75" customHeight="1" x14ac:dyDescent="0.25">
      <c r="J114" s="7"/>
      <c r="K114" s="11"/>
    </row>
    <row r="115" spans="10:11" ht="15.75" customHeight="1" x14ac:dyDescent="0.25">
      <c r="J115" s="7"/>
      <c r="K115" s="11"/>
    </row>
    <row r="116" spans="10:11" ht="15.75" customHeight="1" x14ac:dyDescent="0.25">
      <c r="J116" s="7"/>
      <c r="K116" s="11"/>
    </row>
    <row r="117" spans="10:11" ht="15.75" customHeight="1" x14ac:dyDescent="0.25">
      <c r="J117" s="7"/>
      <c r="K117" s="11"/>
    </row>
    <row r="118" spans="10:11" ht="15.75" customHeight="1" x14ac:dyDescent="0.25">
      <c r="J118" s="7"/>
      <c r="K118" s="11"/>
    </row>
    <row r="119" spans="10:11" ht="15.75" customHeight="1" x14ac:dyDescent="0.25">
      <c r="J119" s="7"/>
      <c r="K119" s="11"/>
    </row>
    <row r="120" spans="10:11" ht="15.75" customHeight="1" x14ac:dyDescent="0.25">
      <c r="J120" s="7"/>
      <c r="K120" s="11"/>
    </row>
    <row r="121" spans="10:11" ht="15.75" customHeight="1" x14ac:dyDescent="0.25">
      <c r="J121" s="7"/>
      <c r="K121" s="11"/>
    </row>
    <row r="122" spans="10:11" ht="15.75" customHeight="1" x14ac:dyDescent="0.25">
      <c r="J122" s="7"/>
      <c r="K122" s="11"/>
    </row>
    <row r="123" spans="10:11" ht="15.75" customHeight="1" x14ac:dyDescent="0.25">
      <c r="J123" s="7"/>
      <c r="K123" s="11"/>
    </row>
    <row r="124" spans="10:11" ht="15.75" customHeight="1" x14ac:dyDescent="0.25">
      <c r="J124" s="7"/>
      <c r="K124" s="11"/>
    </row>
    <row r="125" spans="10:11" ht="15.75" customHeight="1" x14ac:dyDescent="0.25">
      <c r="J125" s="7"/>
      <c r="K125" s="11"/>
    </row>
    <row r="126" spans="10:11" ht="15.75" customHeight="1" x14ac:dyDescent="0.25">
      <c r="J126" s="7"/>
      <c r="K126" s="11"/>
    </row>
    <row r="127" spans="10:11" ht="15.75" customHeight="1" x14ac:dyDescent="0.25">
      <c r="J127" s="7"/>
      <c r="K127" s="11"/>
    </row>
    <row r="128" spans="10:11" ht="15.75" customHeight="1" x14ac:dyDescent="0.25">
      <c r="J128" s="7"/>
      <c r="K128" s="11"/>
    </row>
    <row r="129" spans="10:11" ht="15.75" customHeight="1" x14ac:dyDescent="0.25">
      <c r="J129" s="7"/>
      <c r="K129" s="11"/>
    </row>
    <row r="130" spans="10:11" ht="15.75" customHeight="1" x14ac:dyDescent="0.25">
      <c r="J130" s="7"/>
      <c r="K130" s="11"/>
    </row>
    <row r="131" spans="10:11" ht="15.75" customHeight="1" x14ac:dyDescent="0.25">
      <c r="J131" s="7"/>
      <c r="K131" s="11"/>
    </row>
    <row r="132" spans="10:11" ht="15.75" customHeight="1" x14ac:dyDescent="0.25">
      <c r="J132" s="7"/>
      <c r="K132" s="11"/>
    </row>
    <row r="133" spans="10:11" ht="15.75" customHeight="1" x14ac:dyDescent="0.25">
      <c r="J133" s="7"/>
      <c r="K133" s="11"/>
    </row>
    <row r="134" spans="10:11" ht="15.75" customHeight="1" x14ac:dyDescent="0.25">
      <c r="J134" s="7"/>
      <c r="K134" s="11"/>
    </row>
    <row r="135" spans="10:11" ht="15.75" customHeight="1" x14ac:dyDescent="0.25">
      <c r="J135" s="7"/>
      <c r="K135" s="11"/>
    </row>
    <row r="136" spans="10:11" ht="15.75" customHeight="1" x14ac:dyDescent="0.25">
      <c r="J136" s="7"/>
      <c r="K136" s="11"/>
    </row>
    <row r="137" spans="10:11" ht="15.75" customHeight="1" x14ac:dyDescent="0.25">
      <c r="J137" s="7"/>
      <c r="K137" s="11"/>
    </row>
    <row r="138" spans="10:11" ht="15.75" customHeight="1" x14ac:dyDescent="0.25">
      <c r="J138" s="7"/>
      <c r="K138" s="11"/>
    </row>
    <row r="139" spans="10:11" ht="15.75" customHeight="1" x14ac:dyDescent="0.25">
      <c r="J139" s="7"/>
      <c r="K139" s="11"/>
    </row>
    <row r="140" spans="10:11" ht="15.75" customHeight="1" x14ac:dyDescent="0.25">
      <c r="J140" s="7"/>
      <c r="K140" s="11"/>
    </row>
    <row r="141" spans="10:11" ht="15.75" customHeight="1" x14ac:dyDescent="0.25">
      <c r="J141" s="7"/>
      <c r="K141" s="11"/>
    </row>
    <row r="142" spans="10:11" ht="15.75" customHeight="1" x14ac:dyDescent="0.25">
      <c r="J142" s="7"/>
      <c r="K142" s="11"/>
    </row>
    <row r="143" spans="10:11" ht="15.75" customHeight="1" x14ac:dyDescent="0.25">
      <c r="J143" s="7"/>
      <c r="K143" s="11"/>
    </row>
    <row r="144" spans="10:11" ht="15.75" customHeight="1" x14ac:dyDescent="0.25">
      <c r="J144" s="7"/>
      <c r="K144" s="11"/>
    </row>
    <row r="145" spans="10:11" ht="15.75" customHeight="1" x14ac:dyDescent="0.25">
      <c r="J145" s="7"/>
      <c r="K145" s="11"/>
    </row>
    <row r="146" spans="10:11" ht="15.75" customHeight="1" x14ac:dyDescent="0.25">
      <c r="J146" s="7"/>
      <c r="K146" s="11"/>
    </row>
    <row r="147" spans="10:11" ht="15.75" customHeight="1" x14ac:dyDescent="0.25">
      <c r="J147" s="7"/>
      <c r="K147" s="11"/>
    </row>
    <row r="148" spans="10:11" ht="15.75" customHeight="1" x14ac:dyDescent="0.25">
      <c r="J148" s="7"/>
      <c r="K148" s="11"/>
    </row>
    <row r="149" spans="10:11" ht="15.75" customHeight="1" x14ac:dyDescent="0.25">
      <c r="J149" s="7"/>
      <c r="K149" s="11"/>
    </row>
    <row r="150" spans="10:11" ht="15.75" customHeight="1" x14ac:dyDescent="0.25">
      <c r="J150" s="7"/>
      <c r="K150" s="11"/>
    </row>
    <row r="151" spans="10:11" ht="15.75" customHeight="1" x14ac:dyDescent="0.25">
      <c r="J151" s="7"/>
      <c r="K151" s="11"/>
    </row>
    <row r="152" spans="10:11" ht="15.75" customHeight="1" x14ac:dyDescent="0.25">
      <c r="J152" s="7"/>
      <c r="K152" s="11"/>
    </row>
    <row r="153" spans="10:11" ht="15.75" customHeight="1" x14ac:dyDescent="0.25">
      <c r="J153" s="7"/>
      <c r="K153" s="11"/>
    </row>
    <row r="154" spans="10:11" ht="15.75" customHeight="1" x14ac:dyDescent="0.25">
      <c r="J154" s="7"/>
      <c r="K154" s="11"/>
    </row>
    <row r="155" spans="10:11" ht="15.75" customHeight="1" x14ac:dyDescent="0.25">
      <c r="J155" s="7"/>
      <c r="K155" s="11"/>
    </row>
    <row r="156" spans="10:11" ht="15.75" customHeight="1" x14ac:dyDescent="0.25">
      <c r="J156" s="7"/>
      <c r="K156" s="11"/>
    </row>
    <row r="157" spans="10:11" ht="15.75" customHeight="1" x14ac:dyDescent="0.25">
      <c r="J157" s="7"/>
      <c r="K157" s="11"/>
    </row>
    <row r="158" spans="10:11" ht="15.75" customHeight="1" x14ac:dyDescent="0.25">
      <c r="J158" s="7"/>
      <c r="K158" s="11"/>
    </row>
    <row r="159" spans="10:11" ht="15.75" customHeight="1" x14ac:dyDescent="0.25">
      <c r="J159" s="7"/>
      <c r="K159" s="11"/>
    </row>
    <row r="160" spans="10:11" ht="15.75" customHeight="1" x14ac:dyDescent="0.25">
      <c r="J160" s="7"/>
      <c r="K160" s="11"/>
    </row>
    <row r="161" spans="10:11" ht="15.75" customHeight="1" x14ac:dyDescent="0.25">
      <c r="J161" s="7"/>
      <c r="K161" s="11"/>
    </row>
    <row r="162" spans="10:11" ht="15.75" customHeight="1" x14ac:dyDescent="0.25">
      <c r="J162" s="7"/>
      <c r="K162" s="11"/>
    </row>
    <row r="163" spans="10:11" ht="15.75" customHeight="1" x14ac:dyDescent="0.25">
      <c r="J163" s="7"/>
      <c r="K163" s="11"/>
    </row>
    <row r="164" spans="10:11" ht="15.75" customHeight="1" x14ac:dyDescent="0.25">
      <c r="J164" s="7"/>
      <c r="K164" s="11"/>
    </row>
    <row r="165" spans="10:11" ht="15.75" customHeight="1" x14ac:dyDescent="0.25">
      <c r="J165" s="7"/>
      <c r="K165" s="11"/>
    </row>
    <row r="166" spans="10:11" ht="15.75" customHeight="1" x14ac:dyDescent="0.25">
      <c r="J166" s="7"/>
      <c r="K166" s="11"/>
    </row>
    <row r="167" spans="10:11" ht="15.75" customHeight="1" x14ac:dyDescent="0.25">
      <c r="J167" s="7"/>
      <c r="K167" s="11"/>
    </row>
    <row r="168" spans="10:11" ht="15.75" customHeight="1" x14ac:dyDescent="0.25">
      <c r="J168" s="7"/>
      <c r="K168" s="11"/>
    </row>
    <row r="169" spans="10:11" ht="15.75" customHeight="1" x14ac:dyDescent="0.25"/>
    <row r="170" spans="10:11" ht="15.75" customHeight="1" x14ac:dyDescent="0.25"/>
    <row r="171" spans="10:11" ht="15.75" customHeight="1" x14ac:dyDescent="0.25"/>
    <row r="172" spans="10:11" ht="15.75" customHeight="1" x14ac:dyDescent="0.25"/>
    <row r="173" spans="10:11" ht="15.75" customHeight="1" x14ac:dyDescent="0.25"/>
    <row r="174" spans="10:11" ht="15.75" customHeight="1" x14ac:dyDescent="0.25"/>
    <row r="175" spans="10:11" ht="15.75" customHeight="1" x14ac:dyDescent="0.25"/>
    <row r="176" spans="10:11"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N53"/>
  <sheetViews>
    <sheetView zoomScale="55" zoomScaleNormal="55" workbookViewId="0">
      <selection activeCell="A47" sqref="A47:XFD47"/>
    </sheetView>
  </sheetViews>
  <sheetFormatPr defaultColWidth="12" defaultRowHeight="13.2" x14ac:dyDescent="0.25"/>
  <cols>
    <col min="1" max="1" width="33.88671875" style="13" bestFit="1" customWidth="1"/>
    <col min="3" max="3" width="15.77734375" bestFit="1" customWidth="1"/>
    <col min="14" max="14" width="12" style="14"/>
  </cols>
  <sheetData>
    <row r="1" spans="1:14" x14ac:dyDescent="0.25">
      <c r="C1" t="s">
        <v>238</v>
      </c>
      <c r="D1" t="s">
        <v>239</v>
      </c>
      <c r="E1" t="s">
        <v>240</v>
      </c>
      <c r="F1" t="s">
        <v>241</v>
      </c>
      <c r="G1" t="s">
        <v>242</v>
      </c>
      <c r="H1" t="s">
        <v>243</v>
      </c>
      <c r="I1" t="s">
        <v>244</v>
      </c>
      <c r="J1" t="s">
        <v>245</v>
      </c>
      <c r="K1" t="s">
        <v>246</v>
      </c>
      <c r="L1" t="s">
        <v>247</v>
      </c>
      <c r="M1" t="s">
        <v>248</v>
      </c>
      <c r="N1" s="14" t="s">
        <v>249</v>
      </c>
    </row>
    <row r="2" spans="1:14" s="16" customFormat="1" x14ac:dyDescent="0.25">
      <c r="A2" s="15" t="s">
        <v>250</v>
      </c>
      <c r="B2" s="16" t="s">
        <v>43</v>
      </c>
      <c r="C2" s="16">
        <v>10</v>
      </c>
      <c r="D2" s="16">
        <v>2</v>
      </c>
      <c r="E2" s="16">
        <v>4</v>
      </c>
      <c r="F2" s="16">
        <v>3</v>
      </c>
      <c r="G2" s="16">
        <v>2</v>
      </c>
      <c r="H2" s="16">
        <v>15</v>
      </c>
      <c r="I2" s="16">
        <v>12</v>
      </c>
      <c r="J2" s="16">
        <v>18</v>
      </c>
      <c r="K2" s="16">
        <v>16</v>
      </c>
      <c r="L2" s="16">
        <v>9</v>
      </c>
      <c r="M2" s="16">
        <v>16</v>
      </c>
      <c r="N2" s="17">
        <v>30</v>
      </c>
    </row>
    <row r="3" spans="1:14" s="19" customFormat="1" x14ac:dyDescent="0.25">
      <c r="A3" s="18"/>
      <c r="B3" s="19" t="s">
        <v>63</v>
      </c>
      <c r="C3" s="19">
        <v>23</v>
      </c>
      <c r="D3" s="19">
        <v>10</v>
      </c>
      <c r="E3" s="19">
        <v>16</v>
      </c>
      <c r="F3" s="19">
        <v>16</v>
      </c>
      <c r="G3" s="19">
        <v>16</v>
      </c>
      <c r="H3" s="19">
        <v>20</v>
      </c>
      <c r="I3" s="19">
        <v>23</v>
      </c>
      <c r="J3" s="19">
        <v>26</v>
      </c>
      <c r="K3" s="19">
        <v>19</v>
      </c>
      <c r="L3" s="19">
        <v>14</v>
      </c>
      <c r="M3" s="19">
        <v>12</v>
      </c>
      <c r="N3" s="20">
        <v>6</v>
      </c>
    </row>
    <row r="4" spans="1:14" x14ac:dyDescent="0.25">
      <c r="B4" t="s">
        <v>251</v>
      </c>
      <c r="C4">
        <v>16</v>
      </c>
      <c r="D4">
        <v>20</v>
      </c>
      <c r="E4">
        <v>17</v>
      </c>
      <c r="F4">
        <v>16</v>
      </c>
      <c r="G4">
        <v>14</v>
      </c>
      <c r="H4">
        <v>16</v>
      </c>
      <c r="I4">
        <v>17</v>
      </c>
      <c r="J4">
        <v>27</v>
      </c>
      <c r="K4">
        <v>19</v>
      </c>
      <c r="L4">
        <v>22</v>
      </c>
      <c r="M4">
        <v>5</v>
      </c>
      <c r="N4" s="14">
        <v>10</v>
      </c>
    </row>
    <row r="5" spans="1:14" s="16" customFormat="1" x14ac:dyDescent="0.25">
      <c r="A5" s="15" t="s">
        <v>252</v>
      </c>
      <c r="B5" s="16" t="s">
        <v>43</v>
      </c>
      <c r="C5" s="16">
        <v>10</v>
      </c>
      <c r="D5" s="16">
        <v>9</v>
      </c>
      <c r="E5" s="16">
        <v>3</v>
      </c>
      <c r="F5" s="16">
        <v>5</v>
      </c>
      <c r="G5" s="16">
        <v>5</v>
      </c>
      <c r="H5" s="16">
        <v>11</v>
      </c>
      <c r="I5" s="16">
        <v>17</v>
      </c>
      <c r="J5" s="16">
        <v>28</v>
      </c>
      <c r="K5" s="16">
        <v>20</v>
      </c>
      <c r="L5" s="16">
        <v>21</v>
      </c>
      <c r="M5" s="16">
        <v>33</v>
      </c>
      <c r="N5" s="17">
        <v>18</v>
      </c>
    </row>
    <row r="6" spans="1:14" s="19" customFormat="1" x14ac:dyDescent="0.25">
      <c r="A6" s="18"/>
      <c r="B6" s="19" t="s">
        <v>63</v>
      </c>
      <c r="C6" s="19">
        <v>7</v>
      </c>
      <c r="D6" s="19">
        <v>8</v>
      </c>
      <c r="E6" s="19">
        <v>3</v>
      </c>
      <c r="F6" s="19">
        <v>12</v>
      </c>
      <c r="G6" s="19">
        <v>10</v>
      </c>
      <c r="H6" s="19">
        <v>14</v>
      </c>
      <c r="I6" s="19">
        <v>10</v>
      </c>
      <c r="J6" s="19">
        <v>19</v>
      </c>
      <c r="K6" s="19">
        <v>18</v>
      </c>
      <c r="L6" s="19">
        <v>11</v>
      </c>
      <c r="M6" s="19">
        <v>15</v>
      </c>
      <c r="N6" s="20">
        <v>7</v>
      </c>
    </row>
    <row r="7" spans="1:14" x14ac:dyDescent="0.25">
      <c r="B7" t="s">
        <v>251</v>
      </c>
      <c r="C7">
        <v>30</v>
      </c>
      <c r="D7">
        <v>17</v>
      </c>
      <c r="E7">
        <v>13</v>
      </c>
      <c r="F7">
        <v>10</v>
      </c>
      <c r="G7">
        <v>12</v>
      </c>
      <c r="H7">
        <v>23</v>
      </c>
      <c r="I7">
        <v>15</v>
      </c>
      <c r="J7">
        <v>12</v>
      </c>
      <c r="K7">
        <v>11</v>
      </c>
      <c r="L7">
        <v>17</v>
      </c>
      <c r="M7">
        <v>9</v>
      </c>
      <c r="N7" s="14">
        <v>7</v>
      </c>
    </row>
    <row r="8" spans="1:14" s="16" customFormat="1" ht="15" x14ac:dyDescent="0.25">
      <c r="A8" s="15" t="s">
        <v>253</v>
      </c>
      <c r="B8" s="21" t="s">
        <v>43</v>
      </c>
      <c r="C8" s="16">
        <v>2</v>
      </c>
      <c r="D8" s="16">
        <v>1</v>
      </c>
      <c r="E8" s="16">
        <v>6</v>
      </c>
      <c r="F8" s="16">
        <v>1</v>
      </c>
      <c r="G8" s="16">
        <v>5</v>
      </c>
      <c r="H8" s="16">
        <v>4</v>
      </c>
      <c r="I8" s="16">
        <v>11</v>
      </c>
      <c r="J8" s="16">
        <v>1</v>
      </c>
      <c r="K8" s="16">
        <v>7</v>
      </c>
      <c r="L8" s="16">
        <v>8</v>
      </c>
      <c r="M8" s="16">
        <v>20</v>
      </c>
      <c r="N8" s="17">
        <v>12</v>
      </c>
    </row>
    <row r="9" spans="1:14" s="19" customFormat="1" ht="15" x14ac:dyDescent="0.25">
      <c r="A9" s="18"/>
      <c r="B9" s="22" t="s">
        <v>63</v>
      </c>
      <c r="C9" s="19">
        <v>13</v>
      </c>
      <c r="D9" s="19">
        <v>10</v>
      </c>
      <c r="E9" s="19">
        <v>13</v>
      </c>
      <c r="F9" s="19">
        <v>26</v>
      </c>
      <c r="G9" s="19">
        <v>13</v>
      </c>
      <c r="H9" s="19">
        <v>12</v>
      </c>
      <c r="I9" s="19">
        <v>20</v>
      </c>
      <c r="J9" s="19">
        <v>14</v>
      </c>
      <c r="K9" s="19">
        <v>24</v>
      </c>
      <c r="L9" s="19">
        <v>27</v>
      </c>
      <c r="M9" s="19">
        <v>33</v>
      </c>
      <c r="N9" s="20">
        <v>29</v>
      </c>
    </row>
    <row r="10" spans="1:14" ht="15" x14ac:dyDescent="0.25">
      <c r="B10" s="23" t="s">
        <v>251</v>
      </c>
      <c r="C10">
        <v>14</v>
      </c>
      <c r="D10">
        <v>16</v>
      </c>
      <c r="E10">
        <v>21</v>
      </c>
      <c r="F10">
        <v>18</v>
      </c>
      <c r="G10">
        <v>13</v>
      </c>
      <c r="H10">
        <v>8</v>
      </c>
      <c r="I10">
        <v>13</v>
      </c>
      <c r="J10">
        <v>14</v>
      </c>
      <c r="K10">
        <v>19</v>
      </c>
      <c r="L10">
        <v>12</v>
      </c>
      <c r="M10">
        <v>24</v>
      </c>
      <c r="N10" s="14">
        <v>18</v>
      </c>
    </row>
    <row r="11" spans="1:14" s="16" customFormat="1" ht="15" x14ac:dyDescent="0.25">
      <c r="A11" s="15" t="s">
        <v>254</v>
      </c>
      <c r="B11" s="21" t="s">
        <v>43</v>
      </c>
      <c r="C11" s="16">
        <v>1</v>
      </c>
      <c r="D11" s="16">
        <v>1</v>
      </c>
      <c r="F11" s="16">
        <v>3</v>
      </c>
      <c r="G11" s="16">
        <v>1</v>
      </c>
      <c r="H11" s="16">
        <v>1</v>
      </c>
      <c r="I11" s="16">
        <v>2</v>
      </c>
      <c r="J11" s="16">
        <v>2</v>
      </c>
      <c r="L11" s="16">
        <v>3</v>
      </c>
      <c r="M11" s="16">
        <v>3</v>
      </c>
      <c r="N11" s="17">
        <v>6</v>
      </c>
    </row>
    <row r="12" spans="1:14" s="19" customFormat="1" ht="15" x14ac:dyDescent="0.25">
      <c r="A12" s="18"/>
      <c r="B12" s="22" t="s">
        <v>63</v>
      </c>
      <c r="C12" s="19">
        <v>1</v>
      </c>
      <c r="D12" s="19">
        <v>1</v>
      </c>
      <c r="N12" s="20"/>
    </row>
    <row r="13" spans="1:14" ht="15" x14ac:dyDescent="0.25">
      <c r="B13" s="23" t="s">
        <v>251</v>
      </c>
      <c r="C13">
        <v>2</v>
      </c>
      <c r="D13">
        <v>1</v>
      </c>
      <c r="E13">
        <v>3</v>
      </c>
      <c r="F13">
        <v>3</v>
      </c>
      <c r="G13">
        <v>1</v>
      </c>
      <c r="H13">
        <v>2</v>
      </c>
      <c r="I13">
        <v>1</v>
      </c>
      <c r="J13">
        <v>1</v>
      </c>
      <c r="K13">
        <v>3</v>
      </c>
      <c r="L13">
        <v>7</v>
      </c>
      <c r="M13">
        <v>5</v>
      </c>
      <c r="N13" s="14">
        <v>2</v>
      </c>
    </row>
    <row r="14" spans="1:14" s="16" customFormat="1" ht="15" x14ac:dyDescent="0.25">
      <c r="A14" s="15" t="s">
        <v>255</v>
      </c>
      <c r="B14" s="21" t="s">
        <v>43</v>
      </c>
      <c r="C14" s="16">
        <v>1</v>
      </c>
      <c r="G14" s="16">
        <v>2</v>
      </c>
      <c r="M14" s="16">
        <v>3</v>
      </c>
      <c r="N14" s="17">
        <v>2</v>
      </c>
    </row>
    <row r="15" spans="1:14" s="19" customFormat="1" ht="15" x14ac:dyDescent="0.25">
      <c r="A15" s="18"/>
      <c r="B15" s="22" t="s">
        <v>63</v>
      </c>
      <c r="G15" s="19">
        <v>2</v>
      </c>
      <c r="H15" s="19">
        <v>1</v>
      </c>
      <c r="M15" s="19">
        <v>2</v>
      </c>
      <c r="N15" s="20">
        <v>4</v>
      </c>
    </row>
    <row r="16" spans="1:14" ht="15" x14ac:dyDescent="0.25">
      <c r="B16" s="23" t="s">
        <v>251</v>
      </c>
      <c r="C16">
        <v>1</v>
      </c>
      <c r="G16">
        <v>2</v>
      </c>
      <c r="H16">
        <v>1</v>
      </c>
      <c r="I16">
        <v>1</v>
      </c>
      <c r="M16">
        <v>2</v>
      </c>
      <c r="N16" s="14">
        <v>3</v>
      </c>
    </row>
    <row r="17" spans="1:14" s="16" customFormat="1" ht="15" x14ac:dyDescent="0.25">
      <c r="A17" s="15" t="s">
        <v>256</v>
      </c>
      <c r="B17" s="21" t="s">
        <v>43</v>
      </c>
      <c r="C17" s="16">
        <v>2</v>
      </c>
      <c r="D17" s="16">
        <v>1</v>
      </c>
      <c r="N17" s="17"/>
    </row>
    <row r="18" spans="1:14" s="19" customFormat="1" ht="15" x14ac:dyDescent="0.25">
      <c r="A18" s="18"/>
      <c r="B18" s="22" t="s">
        <v>63</v>
      </c>
      <c r="C18" s="19">
        <v>4</v>
      </c>
      <c r="D18" s="19">
        <v>5</v>
      </c>
      <c r="E18" s="19">
        <v>2</v>
      </c>
      <c r="F18" s="19">
        <v>7</v>
      </c>
      <c r="G18" s="19">
        <v>8</v>
      </c>
      <c r="H18" s="19">
        <v>2</v>
      </c>
      <c r="I18" s="19">
        <v>3</v>
      </c>
      <c r="J18" s="19">
        <v>6</v>
      </c>
      <c r="K18" s="19">
        <v>6</v>
      </c>
      <c r="M18" s="19">
        <v>2</v>
      </c>
      <c r="N18" s="20">
        <v>3</v>
      </c>
    </row>
    <row r="19" spans="1:14" ht="15" x14ac:dyDescent="0.25">
      <c r="B19" s="23" t="s">
        <v>251</v>
      </c>
      <c r="D19">
        <v>1</v>
      </c>
      <c r="F19">
        <v>1</v>
      </c>
      <c r="G19">
        <v>1</v>
      </c>
      <c r="H19">
        <v>2</v>
      </c>
      <c r="J19">
        <v>2</v>
      </c>
      <c r="K19">
        <v>1</v>
      </c>
      <c r="L19">
        <v>1</v>
      </c>
      <c r="M19">
        <v>1</v>
      </c>
    </row>
    <row r="20" spans="1:14" s="16" customFormat="1" ht="15" x14ac:dyDescent="0.25">
      <c r="A20" s="15" t="s">
        <v>257</v>
      </c>
      <c r="B20" s="21" t="s">
        <v>43</v>
      </c>
      <c r="N20" s="17"/>
    </row>
    <row r="21" spans="1:14" s="19" customFormat="1" ht="15" x14ac:dyDescent="0.25">
      <c r="A21" s="18"/>
      <c r="B21" s="22" t="s">
        <v>63</v>
      </c>
      <c r="C21" s="19">
        <v>1</v>
      </c>
      <c r="D21" s="19">
        <v>1</v>
      </c>
      <c r="G21" s="19">
        <v>1</v>
      </c>
      <c r="H21" s="19">
        <v>1</v>
      </c>
      <c r="N21" s="20">
        <v>1</v>
      </c>
    </row>
    <row r="22" spans="1:14" ht="15" x14ac:dyDescent="0.25">
      <c r="B22" s="23" t="s">
        <v>251</v>
      </c>
      <c r="E22">
        <v>1</v>
      </c>
      <c r="G22">
        <v>1</v>
      </c>
      <c r="I22">
        <v>2</v>
      </c>
      <c r="K22">
        <v>1</v>
      </c>
    </row>
    <row r="23" spans="1:14" s="16" customFormat="1" ht="15" x14ac:dyDescent="0.25">
      <c r="A23" s="15" t="s">
        <v>258</v>
      </c>
      <c r="B23" s="21" t="s">
        <v>43</v>
      </c>
      <c r="C23" s="16">
        <v>2</v>
      </c>
      <c r="D23" s="16">
        <v>1</v>
      </c>
      <c r="G23" s="16">
        <v>1</v>
      </c>
      <c r="H23" s="16">
        <v>1</v>
      </c>
      <c r="M23" s="16">
        <v>1</v>
      </c>
      <c r="N23" s="17">
        <v>1</v>
      </c>
    </row>
    <row r="24" spans="1:14" s="19" customFormat="1" ht="15" x14ac:dyDescent="0.25">
      <c r="A24" s="18"/>
      <c r="B24" s="22" t="s">
        <v>63</v>
      </c>
      <c r="C24" s="19">
        <v>4</v>
      </c>
      <c r="E24" s="19">
        <v>1</v>
      </c>
      <c r="F24" s="19">
        <v>2</v>
      </c>
      <c r="H24" s="19">
        <v>1</v>
      </c>
      <c r="I24" s="19">
        <v>1</v>
      </c>
      <c r="K24" s="19">
        <v>2</v>
      </c>
      <c r="L24" s="19">
        <v>1</v>
      </c>
      <c r="M24" s="19">
        <v>1</v>
      </c>
      <c r="N24" s="20">
        <v>2</v>
      </c>
    </row>
    <row r="25" spans="1:14" ht="15" x14ac:dyDescent="0.25">
      <c r="B25" s="23" t="s">
        <v>251</v>
      </c>
      <c r="F25">
        <v>1</v>
      </c>
      <c r="G25">
        <v>1</v>
      </c>
      <c r="L25">
        <v>1</v>
      </c>
      <c r="N25" s="14">
        <v>1</v>
      </c>
    </row>
    <row r="26" spans="1:14" s="16" customFormat="1" ht="15" x14ac:dyDescent="0.25">
      <c r="A26" s="15" t="s">
        <v>259</v>
      </c>
      <c r="B26" s="21" t="s">
        <v>43</v>
      </c>
      <c r="C26" s="16">
        <v>1</v>
      </c>
      <c r="E26" s="16">
        <v>1</v>
      </c>
      <c r="G26" s="16">
        <v>2</v>
      </c>
      <c r="K26" s="16">
        <v>2</v>
      </c>
      <c r="M26" s="16">
        <v>1</v>
      </c>
      <c r="N26" s="17"/>
    </row>
    <row r="27" spans="1:14" s="19" customFormat="1" ht="15" x14ac:dyDescent="0.25">
      <c r="A27" s="18"/>
      <c r="B27" s="22" t="s">
        <v>63</v>
      </c>
      <c r="C27" s="19">
        <v>10</v>
      </c>
      <c r="D27" s="19">
        <v>1</v>
      </c>
      <c r="E27" s="19">
        <v>2</v>
      </c>
      <c r="F27" s="19">
        <v>2</v>
      </c>
      <c r="G27" s="19">
        <v>4</v>
      </c>
      <c r="I27" s="19">
        <v>6</v>
      </c>
      <c r="J27" s="19">
        <v>6</v>
      </c>
      <c r="K27" s="19">
        <v>1</v>
      </c>
      <c r="L27" s="19">
        <v>11</v>
      </c>
      <c r="M27" s="19">
        <v>6</v>
      </c>
      <c r="N27" s="20">
        <v>8</v>
      </c>
    </row>
    <row r="28" spans="1:14" ht="15" x14ac:dyDescent="0.25">
      <c r="B28" s="23" t="s">
        <v>251</v>
      </c>
      <c r="C28">
        <v>8</v>
      </c>
      <c r="G28">
        <v>1</v>
      </c>
      <c r="K28">
        <v>1</v>
      </c>
      <c r="N28" s="14">
        <v>1</v>
      </c>
    </row>
    <row r="29" spans="1:14" s="16" customFormat="1" ht="15" x14ac:dyDescent="0.25">
      <c r="A29" s="15" t="s">
        <v>260</v>
      </c>
      <c r="B29" s="21" t="s">
        <v>43</v>
      </c>
      <c r="D29" s="16">
        <v>1</v>
      </c>
      <c r="E29" s="16">
        <v>1</v>
      </c>
      <c r="I29" s="16">
        <v>1</v>
      </c>
      <c r="K29" s="16">
        <v>1</v>
      </c>
      <c r="N29" s="17">
        <v>1</v>
      </c>
    </row>
    <row r="30" spans="1:14" s="19" customFormat="1" ht="15" x14ac:dyDescent="0.25">
      <c r="A30" s="18"/>
      <c r="B30" s="22" t="s">
        <v>63</v>
      </c>
      <c r="N30" s="20">
        <v>1</v>
      </c>
    </row>
    <row r="31" spans="1:14" ht="15" x14ac:dyDescent="0.25">
      <c r="B31" s="23" t="s">
        <v>251</v>
      </c>
      <c r="D31">
        <v>2</v>
      </c>
      <c r="E31">
        <v>1</v>
      </c>
      <c r="G31">
        <v>1</v>
      </c>
      <c r="I31">
        <v>1</v>
      </c>
      <c r="K31">
        <v>2</v>
      </c>
      <c r="L31">
        <v>1</v>
      </c>
    </row>
    <row r="32" spans="1:14" s="16" customFormat="1" ht="15" x14ac:dyDescent="0.25">
      <c r="A32" s="15" t="s">
        <v>261</v>
      </c>
      <c r="B32" s="21" t="s">
        <v>43</v>
      </c>
      <c r="H32" s="16">
        <v>1</v>
      </c>
      <c r="N32" s="17">
        <v>3</v>
      </c>
    </row>
    <row r="33" spans="1:14" s="19" customFormat="1" ht="15" x14ac:dyDescent="0.25">
      <c r="A33" s="18"/>
      <c r="B33" s="22" t="s">
        <v>63</v>
      </c>
      <c r="F33" s="19">
        <v>2</v>
      </c>
      <c r="N33" s="20">
        <v>1</v>
      </c>
    </row>
    <row r="34" spans="1:14" ht="15" x14ac:dyDescent="0.25">
      <c r="B34" s="23" t="s">
        <v>251</v>
      </c>
      <c r="L34">
        <v>2</v>
      </c>
      <c r="M34">
        <v>1</v>
      </c>
    </row>
    <row r="35" spans="1:14" s="16" customFormat="1" ht="15" x14ac:dyDescent="0.25">
      <c r="A35" s="15" t="s">
        <v>262</v>
      </c>
      <c r="B35" s="21" t="s">
        <v>43</v>
      </c>
      <c r="C35" s="16">
        <v>1</v>
      </c>
      <c r="D35" s="16">
        <v>1</v>
      </c>
      <c r="E35" s="16">
        <v>1</v>
      </c>
      <c r="H35" s="16">
        <v>3</v>
      </c>
      <c r="I35" s="16">
        <v>1</v>
      </c>
      <c r="L35" s="16">
        <v>2</v>
      </c>
      <c r="M35" s="16">
        <v>1</v>
      </c>
      <c r="N35" s="17">
        <v>2</v>
      </c>
    </row>
    <row r="36" spans="1:14" s="19" customFormat="1" ht="15" x14ac:dyDescent="0.25">
      <c r="A36" s="18"/>
      <c r="B36" s="22" t="s">
        <v>63</v>
      </c>
      <c r="C36" s="19">
        <v>8</v>
      </c>
      <c r="D36" s="19">
        <v>5</v>
      </c>
      <c r="E36" s="19">
        <v>4</v>
      </c>
      <c r="F36" s="19">
        <v>3</v>
      </c>
      <c r="G36" s="19">
        <v>5</v>
      </c>
      <c r="H36" s="19">
        <v>5</v>
      </c>
      <c r="I36" s="19">
        <v>10</v>
      </c>
      <c r="J36" s="19">
        <v>15</v>
      </c>
      <c r="K36" s="19">
        <v>15</v>
      </c>
      <c r="L36" s="19">
        <v>4</v>
      </c>
      <c r="M36" s="19">
        <v>10</v>
      </c>
      <c r="N36" s="20">
        <v>11</v>
      </c>
    </row>
    <row r="37" spans="1:14" ht="15" x14ac:dyDescent="0.25">
      <c r="B37" s="23" t="s">
        <v>251</v>
      </c>
      <c r="C37">
        <v>8</v>
      </c>
      <c r="D37">
        <v>1</v>
      </c>
      <c r="E37">
        <v>3</v>
      </c>
      <c r="F37">
        <v>4</v>
      </c>
      <c r="G37">
        <v>3</v>
      </c>
      <c r="H37">
        <v>3</v>
      </c>
      <c r="I37">
        <v>4</v>
      </c>
      <c r="J37">
        <v>1</v>
      </c>
      <c r="K37">
        <v>3</v>
      </c>
      <c r="L37">
        <v>1</v>
      </c>
      <c r="M37">
        <v>2</v>
      </c>
      <c r="N37" s="14">
        <v>4</v>
      </c>
    </row>
    <row r="38" spans="1:14" s="16" customFormat="1" ht="15" x14ac:dyDescent="0.25">
      <c r="A38" s="15" t="s">
        <v>263</v>
      </c>
      <c r="B38" s="21" t="s">
        <v>43</v>
      </c>
      <c r="D38" s="16">
        <v>2</v>
      </c>
      <c r="E38" s="16">
        <v>1</v>
      </c>
      <c r="I38" s="16">
        <v>1</v>
      </c>
      <c r="J38" s="16">
        <v>3</v>
      </c>
      <c r="M38" s="16">
        <v>2</v>
      </c>
      <c r="N38" s="17">
        <v>1</v>
      </c>
    </row>
    <row r="39" spans="1:14" s="19" customFormat="1" ht="15" x14ac:dyDescent="0.25">
      <c r="A39" s="18"/>
      <c r="B39" s="22" t="s">
        <v>63</v>
      </c>
      <c r="F39" s="19">
        <v>1</v>
      </c>
      <c r="I39" s="19">
        <v>3</v>
      </c>
      <c r="J39" s="19">
        <v>1</v>
      </c>
      <c r="K39" s="19">
        <v>5</v>
      </c>
      <c r="L39" s="19">
        <v>4</v>
      </c>
      <c r="N39" s="20"/>
    </row>
    <row r="40" spans="1:14" ht="15" x14ac:dyDescent="0.25">
      <c r="B40" s="23" t="s">
        <v>251</v>
      </c>
      <c r="E40">
        <v>2</v>
      </c>
      <c r="F40">
        <v>2</v>
      </c>
      <c r="G40">
        <v>2</v>
      </c>
      <c r="J40">
        <v>3</v>
      </c>
      <c r="K40">
        <v>1</v>
      </c>
      <c r="L40">
        <v>1</v>
      </c>
      <c r="M40">
        <v>1</v>
      </c>
    </row>
    <row r="41" spans="1:14" s="16" customFormat="1" ht="15" x14ac:dyDescent="0.25">
      <c r="A41" s="15" t="s">
        <v>264</v>
      </c>
      <c r="B41" s="21" t="s">
        <v>43</v>
      </c>
      <c r="C41" s="16">
        <v>1</v>
      </c>
      <c r="D41" s="16">
        <v>1</v>
      </c>
      <c r="E41" s="16">
        <v>4</v>
      </c>
      <c r="F41" s="16">
        <v>2</v>
      </c>
      <c r="G41" s="16">
        <v>2</v>
      </c>
      <c r="H41" s="16">
        <v>2</v>
      </c>
      <c r="I41" s="16">
        <v>6</v>
      </c>
      <c r="J41" s="16">
        <v>5</v>
      </c>
      <c r="K41" s="16">
        <v>15</v>
      </c>
      <c r="L41" s="16">
        <v>14</v>
      </c>
      <c r="M41" s="16">
        <v>9</v>
      </c>
      <c r="N41" s="17">
        <v>18</v>
      </c>
    </row>
    <row r="42" spans="1:14" s="19" customFormat="1" ht="15" x14ac:dyDescent="0.25">
      <c r="A42" s="18"/>
      <c r="B42" s="22" t="s">
        <v>63</v>
      </c>
      <c r="C42" s="19">
        <v>13</v>
      </c>
      <c r="D42" s="19">
        <v>8</v>
      </c>
      <c r="E42" s="19">
        <v>6</v>
      </c>
      <c r="F42" s="19">
        <v>13</v>
      </c>
      <c r="G42" s="19">
        <v>8</v>
      </c>
      <c r="H42" s="19">
        <v>12</v>
      </c>
      <c r="I42" s="19">
        <v>16</v>
      </c>
      <c r="J42" s="19">
        <v>28</v>
      </c>
      <c r="K42" s="19">
        <v>16</v>
      </c>
      <c r="L42" s="19">
        <v>13</v>
      </c>
      <c r="M42" s="19">
        <v>26</v>
      </c>
      <c r="N42" s="20">
        <v>9</v>
      </c>
    </row>
    <row r="43" spans="1:14" ht="15" x14ac:dyDescent="0.25">
      <c r="B43" s="23" t="s">
        <v>251</v>
      </c>
      <c r="C43">
        <v>12</v>
      </c>
      <c r="D43">
        <v>6</v>
      </c>
      <c r="E43">
        <v>11</v>
      </c>
      <c r="F43">
        <v>5</v>
      </c>
      <c r="G43">
        <v>6</v>
      </c>
      <c r="H43">
        <v>3</v>
      </c>
      <c r="I43">
        <v>8</v>
      </c>
      <c r="J43">
        <v>12</v>
      </c>
      <c r="K43">
        <v>15</v>
      </c>
      <c r="L43">
        <v>7</v>
      </c>
      <c r="M43">
        <v>9</v>
      </c>
      <c r="N43" s="14">
        <v>9</v>
      </c>
    </row>
    <row r="44" spans="1:14" s="16" customFormat="1" ht="15" x14ac:dyDescent="0.25">
      <c r="A44" s="15" t="s">
        <v>265</v>
      </c>
      <c r="B44" s="21" t="s">
        <v>43</v>
      </c>
      <c r="C44" s="16">
        <f>C2+C5+C8+C11+C14+C17+C20+C23+C26+C29+C32+C35+C38+C41</f>
        <v>31</v>
      </c>
      <c r="D44" s="16">
        <f t="shared" ref="D44:N46" si="0">D2+D5+D8+D11+D14+D17+D20+D23+D26+D29+D32+D35+D38+D41</f>
        <v>20</v>
      </c>
      <c r="E44" s="16">
        <f t="shared" si="0"/>
        <v>21</v>
      </c>
      <c r="F44" s="16">
        <f t="shared" si="0"/>
        <v>14</v>
      </c>
      <c r="G44" s="16">
        <f t="shared" si="0"/>
        <v>20</v>
      </c>
      <c r="H44" s="16">
        <f t="shared" si="0"/>
        <v>38</v>
      </c>
      <c r="I44" s="16">
        <f t="shared" si="0"/>
        <v>51</v>
      </c>
      <c r="J44" s="16">
        <f t="shared" si="0"/>
        <v>57</v>
      </c>
      <c r="K44" s="16">
        <f t="shared" si="0"/>
        <v>61</v>
      </c>
      <c r="L44" s="16">
        <f t="shared" si="0"/>
        <v>57</v>
      </c>
      <c r="M44" s="16">
        <f t="shared" si="0"/>
        <v>89</v>
      </c>
      <c r="N44" s="16">
        <f t="shared" si="0"/>
        <v>94</v>
      </c>
    </row>
    <row r="45" spans="1:14" s="19" customFormat="1" ht="15" x14ac:dyDescent="0.25">
      <c r="A45" s="18"/>
      <c r="B45" s="22" t="s">
        <v>63</v>
      </c>
      <c r="C45" s="19">
        <f>C3+C6+C9+C12+C15+C18+C21+C24+C27+C30+C33+C36+C39+C42</f>
        <v>84</v>
      </c>
      <c r="D45" s="19">
        <f t="shared" si="0"/>
        <v>49</v>
      </c>
      <c r="E45" s="19">
        <f t="shared" si="0"/>
        <v>47</v>
      </c>
      <c r="F45" s="19">
        <f t="shared" si="0"/>
        <v>84</v>
      </c>
      <c r="G45" s="19">
        <f t="shared" si="0"/>
        <v>67</v>
      </c>
      <c r="H45" s="19">
        <f t="shared" si="0"/>
        <v>68</v>
      </c>
      <c r="I45" s="19">
        <f t="shared" si="0"/>
        <v>92</v>
      </c>
      <c r="J45" s="19">
        <f t="shared" si="0"/>
        <v>115</v>
      </c>
      <c r="K45" s="19">
        <f t="shared" si="0"/>
        <v>106</v>
      </c>
      <c r="L45" s="19">
        <f t="shared" si="0"/>
        <v>85</v>
      </c>
      <c r="M45" s="19">
        <f t="shared" si="0"/>
        <v>107</v>
      </c>
      <c r="N45" s="19">
        <f t="shared" si="0"/>
        <v>82</v>
      </c>
    </row>
    <row r="46" spans="1:14" ht="15" x14ac:dyDescent="0.25">
      <c r="B46" s="23" t="s">
        <v>251</v>
      </c>
      <c r="C46" s="24">
        <f>C4+C7+C10+C13+C16+C19+C22+C25+C28+C31+C34+C37+C40+C43</f>
        <v>91</v>
      </c>
      <c r="D46" s="24">
        <f t="shared" si="0"/>
        <v>64</v>
      </c>
      <c r="E46" s="24">
        <f t="shared" si="0"/>
        <v>72</v>
      </c>
      <c r="F46" s="24">
        <f t="shared" si="0"/>
        <v>60</v>
      </c>
      <c r="G46" s="24">
        <f t="shared" si="0"/>
        <v>58</v>
      </c>
      <c r="H46" s="24">
        <f t="shared" si="0"/>
        <v>58</v>
      </c>
      <c r="I46" s="24">
        <f t="shared" si="0"/>
        <v>62</v>
      </c>
      <c r="J46" s="24">
        <f t="shared" si="0"/>
        <v>72</v>
      </c>
      <c r="K46" s="24">
        <f t="shared" si="0"/>
        <v>76</v>
      </c>
      <c r="L46" s="24">
        <f t="shared" si="0"/>
        <v>72</v>
      </c>
      <c r="M46" s="24">
        <f t="shared" si="0"/>
        <v>59</v>
      </c>
      <c r="N46" s="24">
        <f t="shared" si="0"/>
        <v>55</v>
      </c>
    </row>
    <row r="47" spans="1:14" ht="15" x14ac:dyDescent="0.25">
      <c r="A47" s="15" t="s">
        <v>266</v>
      </c>
      <c r="B47" s="21" t="s">
        <v>43</v>
      </c>
      <c r="C47" s="16">
        <f>C44/C$50</f>
        <v>1</v>
      </c>
      <c r="D47" s="16">
        <f t="shared" ref="D47:N47" si="1">D44/D$50</f>
        <v>0.64516129032258063</v>
      </c>
      <c r="E47" s="16">
        <f t="shared" si="1"/>
        <v>0.75</v>
      </c>
      <c r="F47" s="16">
        <f t="shared" si="1"/>
        <v>0.45161290322580644</v>
      </c>
      <c r="G47" s="16">
        <f t="shared" si="1"/>
        <v>0.66666666666666663</v>
      </c>
      <c r="H47" s="16">
        <f t="shared" si="1"/>
        <v>1.2258064516129032</v>
      </c>
      <c r="I47" s="16">
        <f t="shared" si="1"/>
        <v>1.7</v>
      </c>
      <c r="J47" s="16">
        <f t="shared" si="1"/>
        <v>1.8387096774193548</v>
      </c>
      <c r="K47" s="16">
        <f t="shared" si="1"/>
        <v>1.967741935483871</v>
      </c>
      <c r="L47" s="16">
        <f t="shared" si="1"/>
        <v>1.9</v>
      </c>
      <c r="M47" s="16">
        <f t="shared" si="1"/>
        <v>2.870967741935484</v>
      </c>
      <c r="N47" s="16">
        <f t="shared" si="1"/>
        <v>3.1333333333333333</v>
      </c>
    </row>
    <row r="48" spans="1:14" ht="15" x14ac:dyDescent="0.25">
      <c r="A48" s="18"/>
      <c r="B48" s="22" t="s">
        <v>63</v>
      </c>
      <c r="C48" s="19">
        <f t="shared" ref="C48:N49" si="2">C45/C$50</f>
        <v>2.7096774193548385</v>
      </c>
      <c r="D48" s="19">
        <f t="shared" si="2"/>
        <v>1.5806451612903225</v>
      </c>
      <c r="E48" s="19">
        <f t="shared" si="2"/>
        <v>1.6785714285714286</v>
      </c>
      <c r="F48" s="19">
        <f t="shared" si="2"/>
        <v>2.7096774193548385</v>
      </c>
      <c r="G48" s="19">
        <f t="shared" si="2"/>
        <v>2.2333333333333334</v>
      </c>
      <c r="H48" s="19">
        <f t="shared" si="2"/>
        <v>2.193548387096774</v>
      </c>
      <c r="I48" s="19">
        <f t="shared" si="2"/>
        <v>3.0666666666666669</v>
      </c>
      <c r="J48" s="19">
        <f t="shared" si="2"/>
        <v>3.7096774193548385</v>
      </c>
      <c r="K48" s="19">
        <f t="shared" si="2"/>
        <v>3.4193548387096775</v>
      </c>
      <c r="L48" s="19">
        <f t="shared" si="2"/>
        <v>2.8333333333333335</v>
      </c>
      <c r="M48" s="19">
        <f t="shared" si="2"/>
        <v>3.4516129032258065</v>
      </c>
      <c r="N48" s="19">
        <f t="shared" si="2"/>
        <v>2.7333333333333334</v>
      </c>
    </row>
    <row r="49" spans="1:14" ht="15" x14ac:dyDescent="0.25">
      <c r="B49" s="23" t="s">
        <v>251</v>
      </c>
      <c r="C49">
        <f t="shared" si="2"/>
        <v>2.935483870967742</v>
      </c>
      <c r="D49">
        <f t="shared" si="2"/>
        <v>2.064516129032258</v>
      </c>
      <c r="E49">
        <f t="shared" si="2"/>
        <v>2.5714285714285716</v>
      </c>
      <c r="F49">
        <f t="shared" si="2"/>
        <v>1.935483870967742</v>
      </c>
      <c r="G49">
        <f t="shared" si="2"/>
        <v>1.9333333333333333</v>
      </c>
      <c r="H49">
        <f t="shared" si="2"/>
        <v>1.8709677419354838</v>
      </c>
      <c r="I49">
        <f t="shared" si="2"/>
        <v>2.0666666666666669</v>
      </c>
      <c r="J49">
        <f t="shared" si="2"/>
        <v>2.3225806451612905</v>
      </c>
      <c r="K49">
        <f t="shared" si="2"/>
        <v>2.4516129032258065</v>
      </c>
      <c r="L49">
        <f t="shared" si="2"/>
        <v>2.4</v>
      </c>
      <c r="M49">
        <f t="shared" si="2"/>
        <v>1.903225806451613</v>
      </c>
      <c r="N49">
        <f t="shared" si="2"/>
        <v>1.8333333333333333</v>
      </c>
    </row>
    <row r="50" spans="1:14" x14ac:dyDescent="0.25">
      <c r="A50" s="13" t="s">
        <v>267</v>
      </c>
      <c r="C50">
        <v>31</v>
      </c>
      <c r="D50">
        <v>31</v>
      </c>
      <c r="E50">
        <v>28</v>
      </c>
      <c r="F50">
        <v>31</v>
      </c>
      <c r="G50">
        <v>30</v>
      </c>
      <c r="H50">
        <v>31</v>
      </c>
      <c r="I50">
        <v>30</v>
      </c>
      <c r="J50">
        <v>31</v>
      </c>
      <c r="K50">
        <v>31</v>
      </c>
      <c r="L50">
        <v>30</v>
      </c>
      <c r="M50">
        <v>31</v>
      </c>
      <c r="N50" s="14">
        <v>30</v>
      </c>
    </row>
    <row r="51" spans="1:14" x14ac:dyDescent="0.25">
      <c r="A51" s="13" t="s">
        <v>268</v>
      </c>
      <c r="B51" s="16" t="s">
        <v>43</v>
      </c>
      <c r="C51" s="16">
        <f t="shared" ref="C51:N53" si="3">(C2+C5)/C44</f>
        <v>0.64516129032258063</v>
      </c>
      <c r="D51" s="16">
        <f t="shared" si="3"/>
        <v>0.55000000000000004</v>
      </c>
      <c r="E51" s="16">
        <f t="shared" si="3"/>
        <v>0.33333333333333331</v>
      </c>
      <c r="F51" s="16">
        <f t="shared" si="3"/>
        <v>0.5714285714285714</v>
      </c>
      <c r="G51" s="16">
        <f t="shared" si="3"/>
        <v>0.35</v>
      </c>
      <c r="H51" s="16">
        <f t="shared" si="3"/>
        <v>0.68421052631578949</v>
      </c>
      <c r="I51" s="16">
        <f t="shared" si="3"/>
        <v>0.56862745098039214</v>
      </c>
      <c r="J51" s="16">
        <f t="shared" si="3"/>
        <v>0.80701754385964908</v>
      </c>
      <c r="K51" s="16">
        <f t="shared" si="3"/>
        <v>0.5901639344262295</v>
      </c>
      <c r="L51" s="16">
        <f t="shared" si="3"/>
        <v>0.52631578947368418</v>
      </c>
      <c r="M51" s="16">
        <f t="shared" si="3"/>
        <v>0.550561797752809</v>
      </c>
      <c r="N51" s="16">
        <f t="shared" si="3"/>
        <v>0.51063829787234039</v>
      </c>
    </row>
    <row r="52" spans="1:14" x14ac:dyDescent="0.25">
      <c r="B52" s="19" t="s">
        <v>63</v>
      </c>
      <c r="C52" s="19">
        <f t="shared" si="3"/>
        <v>0.35714285714285715</v>
      </c>
      <c r="D52" s="19">
        <f t="shared" si="3"/>
        <v>0.36734693877551022</v>
      </c>
      <c r="E52" s="19">
        <f t="shared" si="3"/>
        <v>0.40425531914893614</v>
      </c>
      <c r="F52" s="19">
        <f t="shared" si="3"/>
        <v>0.33333333333333331</v>
      </c>
      <c r="G52" s="19">
        <f t="shared" si="3"/>
        <v>0.38805970149253732</v>
      </c>
      <c r="H52" s="19">
        <f t="shared" si="3"/>
        <v>0.5</v>
      </c>
      <c r="I52" s="19">
        <f t="shared" si="3"/>
        <v>0.35869565217391303</v>
      </c>
      <c r="J52" s="19">
        <f t="shared" si="3"/>
        <v>0.39130434782608697</v>
      </c>
      <c r="K52" s="19">
        <f t="shared" si="3"/>
        <v>0.34905660377358488</v>
      </c>
      <c r="L52" s="19">
        <f t="shared" si="3"/>
        <v>0.29411764705882354</v>
      </c>
      <c r="M52" s="19">
        <f t="shared" si="3"/>
        <v>0.25233644859813081</v>
      </c>
      <c r="N52" s="19">
        <f t="shared" si="3"/>
        <v>0.15853658536585366</v>
      </c>
    </row>
    <row r="53" spans="1:14" x14ac:dyDescent="0.25">
      <c r="B53" t="s">
        <v>251</v>
      </c>
      <c r="C53">
        <f t="shared" si="3"/>
        <v>0.50549450549450547</v>
      </c>
      <c r="D53">
        <f t="shared" si="3"/>
        <v>0.578125</v>
      </c>
      <c r="E53">
        <f t="shared" si="3"/>
        <v>0.41666666666666669</v>
      </c>
      <c r="F53">
        <f t="shared" si="3"/>
        <v>0.43333333333333335</v>
      </c>
      <c r="G53">
        <f t="shared" si="3"/>
        <v>0.44827586206896552</v>
      </c>
      <c r="H53">
        <f t="shared" si="3"/>
        <v>0.67241379310344829</v>
      </c>
      <c r="I53">
        <f t="shared" si="3"/>
        <v>0.5161290322580645</v>
      </c>
      <c r="J53">
        <f t="shared" si="3"/>
        <v>0.54166666666666663</v>
      </c>
      <c r="K53">
        <f t="shared" si="3"/>
        <v>0.39473684210526316</v>
      </c>
      <c r="L53">
        <f t="shared" si="3"/>
        <v>0.54166666666666663</v>
      </c>
      <c r="M53">
        <f t="shared" si="3"/>
        <v>0.23728813559322035</v>
      </c>
      <c r="N53">
        <f t="shared" si="3"/>
        <v>0.30909090909090908</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4</vt:i4>
      </vt:variant>
    </vt:vector>
  </HeadingPairs>
  <TitlesOfParts>
    <vt:vector size="4" baseType="lpstr">
      <vt:lpstr>A(z) 1. lapon lévő válaszok</vt:lpstr>
      <vt:lpstr>Munka1</vt:lpstr>
      <vt:lpstr>A(z) 1. lapon lévő válaszok más</vt:lpstr>
      <vt:lpstr>Munkalap2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chnea</dc:creator>
  <cp:lastModifiedBy>chnea</cp:lastModifiedBy>
  <dcterms:created xsi:type="dcterms:W3CDTF">2023-01-10T18:22:56Z</dcterms:created>
  <dcterms:modified xsi:type="dcterms:W3CDTF">2023-01-10T18:22:56Z</dcterms:modified>
</cp:coreProperties>
</file>